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154b37e16fe5c8eb/Desktop/JobSeeker/tracker/"/>
    </mc:Choice>
  </mc:AlternateContent>
  <xr:revisionPtr revIDLastSave="52" documentId="11_D3B96751B6DFDC95CFD5F7A304AF0C31D14C27BC" xr6:coauthVersionLast="47" xr6:coauthVersionMax="47" xr10:uidLastSave="{64D5EFF1-4AAE-40C3-AE0B-8BE6FE57E49B}"/>
  <bookViews>
    <workbookView xWindow="-120" yWindow="-120" windowWidth="20730" windowHeight="11040" tabRatio="500" xr2:uid="{00000000-000D-0000-FFFF-FFFF00000000}"/>
  </bookViews>
  <sheets>
    <sheet name="GUIDE" sheetId="1" r:id="rId1"/>
    <sheet name="DASHBOARD" sheetId="2" r:id="rId2"/>
    <sheet name="APPLICATIONS" sheetId="3" r:id="rId3"/>
    <sheet name="ACTIVITY" sheetId="4" r:id="rId4"/>
    <sheet name="SETUP" sheetId="5" r:id="rId5"/>
  </sheets>
  <definedNames>
    <definedName name="ActivityCategories">SETUP!$F$20:INDEX(SETUP!$F$20:$F$32,COUNTA(SETUP!$F$20:$F$32))</definedName>
    <definedName name="ActivityStatuses">SETUP!$F$67:INDEX(SETUP!$F$67:$F$81,COUNTA(SETUP!$F$67:$F$81))</definedName>
    <definedName name="ActivityTypes">SETUP!$F$36:INDEX(SETUP!$F$36:$F$63,COUNTA(SETUP!$F$36:$F$63))</definedName>
    <definedName name="ApplicationChoices">APPLICATIONS!$M$24:$M$223</definedName>
    <definedName name="ApplicationIDs">APPLICATIONS!$B$24:$B$223</definedName>
    <definedName name="ApplicationStatuses">SETUP!$B$20:INDEX(SETUP!$B$20:$B$32,COUNTA(SETUP!$B$20:$B$32))</definedName>
    <definedName name="CompensationPeriods">SETUP!$F$120:INDEX(SETUP!$F$120:$F$133,COUNTA(SETUP!$F$120:$F$133))</definedName>
    <definedName name="CurrenciesList">SETUP!$B$120:$B$133</definedName>
    <definedName name="JobTypes">SETUP!$B$85:INDEX(SETUP!$B$85:$B$97,COUNTA(SETUP!$B$85:$B$97))</definedName>
    <definedName name="LocationsList">SETUP!$B$36:INDEX(SETUP!$B$36:$B$63,COUNTA(SETUP!$B$36:$B$63))</definedName>
    <definedName name="NextActions">SETUP!$F$101:INDEX(SETUP!$F$101:$F$114,COUNTA(SETUP!$F$101:$F$114))</definedName>
    <definedName name="PriorityLevels">SETUP!$B$101:INDEX(SETUP!$B$101:$B$114,COUNTA(SETUP!$B$101:$B$114))</definedName>
    <definedName name="SourcesList">SETUP!$F$85:INDEX(SETUP!$F$85:$F$97,COUNTA(SETUP!$F$85:$F$97))</definedName>
    <definedName name="WorkModesList">SETUP!$B$67:INDEX(SETUP!$B$67:$B$81,COUNTA(SETUP!$B$67:$B$81))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M24" i="3" l="1"/>
  <c r="N309" i="4"/>
  <c r="M309" i="4"/>
  <c r="O309" i="4" s="1"/>
  <c r="E309" i="4"/>
  <c r="N308" i="4"/>
  <c r="M308" i="4"/>
  <c r="O308" i="4" s="1"/>
  <c r="E308" i="4"/>
  <c r="N307" i="4"/>
  <c r="M307" i="4"/>
  <c r="O307" i="4" s="1"/>
  <c r="E307" i="4"/>
  <c r="N306" i="4"/>
  <c r="M306" i="4"/>
  <c r="O306" i="4" s="1"/>
  <c r="E306" i="4"/>
  <c r="N305" i="4"/>
  <c r="M305" i="4"/>
  <c r="O305" i="4" s="1"/>
  <c r="E305" i="4"/>
  <c r="N304" i="4"/>
  <c r="M304" i="4"/>
  <c r="O304" i="4" s="1"/>
  <c r="E304" i="4"/>
  <c r="N303" i="4"/>
  <c r="M303" i="4"/>
  <c r="O303" i="4" s="1"/>
  <c r="E303" i="4"/>
  <c r="N302" i="4"/>
  <c r="M302" i="4"/>
  <c r="O302" i="4" s="1"/>
  <c r="E302" i="4"/>
  <c r="N301" i="4"/>
  <c r="M301" i="4"/>
  <c r="O301" i="4" s="1"/>
  <c r="E301" i="4"/>
  <c r="O300" i="4"/>
  <c r="N300" i="4"/>
  <c r="M300" i="4"/>
  <c r="E300" i="4"/>
  <c r="N299" i="4"/>
  <c r="M299" i="4"/>
  <c r="O299" i="4" s="1"/>
  <c r="E299" i="4"/>
  <c r="O298" i="4"/>
  <c r="N298" i="4"/>
  <c r="M298" i="4"/>
  <c r="E298" i="4"/>
  <c r="N297" i="4"/>
  <c r="M297" i="4"/>
  <c r="O297" i="4" s="1"/>
  <c r="E297" i="4"/>
  <c r="N296" i="4"/>
  <c r="M296" i="4"/>
  <c r="O296" i="4" s="1"/>
  <c r="E296" i="4"/>
  <c r="N295" i="4"/>
  <c r="M295" i="4"/>
  <c r="O295" i="4" s="1"/>
  <c r="E295" i="4"/>
  <c r="O294" i="4"/>
  <c r="N294" i="4"/>
  <c r="M294" i="4"/>
  <c r="E294" i="4"/>
  <c r="N293" i="4"/>
  <c r="M293" i="4"/>
  <c r="O293" i="4" s="1"/>
  <c r="E293" i="4"/>
  <c r="O292" i="4"/>
  <c r="N292" i="4"/>
  <c r="M292" i="4"/>
  <c r="E292" i="4"/>
  <c r="N291" i="4"/>
  <c r="M291" i="4"/>
  <c r="O291" i="4" s="1"/>
  <c r="E291" i="4"/>
  <c r="N290" i="4"/>
  <c r="M290" i="4"/>
  <c r="O290" i="4" s="1"/>
  <c r="E290" i="4"/>
  <c r="N289" i="4"/>
  <c r="M289" i="4"/>
  <c r="O289" i="4" s="1"/>
  <c r="E289" i="4"/>
  <c r="N288" i="4"/>
  <c r="M288" i="4"/>
  <c r="O288" i="4" s="1"/>
  <c r="E288" i="4"/>
  <c r="N287" i="4"/>
  <c r="M287" i="4"/>
  <c r="O287" i="4" s="1"/>
  <c r="E287" i="4"/>
  <c r="N286" i="4"/>
  <c r="M286" i="4"/>
  <c r="O286" i="4" s="1"/>
  <c r="E286" i="4"/>
  <c r="N285" i="4"/>
  <c r="M285" i="4"/>
  <c r="O285" i="4" s="1"/>
  <c r="E285" i="4"/>
  <c r="O284" i="4"/>
  <c r="N284" i="4"/>
  <c r="M284" i="4"/>
  <c r="E284" i="4"/>
  <c r="N283" i="4"/>
  <c r="M283" i="4"/>
  <c r="O283" i="4" s="1"/>
  <c r="E283" i="4"/>
  <c r="O282" i="4"/>
  <c r="N282" i="4"/>
  <c r="M282" i="4"/>
  <c r="E282" i="4"/>
  <c r="N281" i="4"/>
  <c r="M281" i="4"/>
  <c r="O281" i="4" s="1"/>
  <c r="E281" i="4"/>
  <c r="N280" i="4"/>
  <c r="M280" i="4"/>
  <c r="O280" i="4" s="1"/>
  <c r="E280" i="4"/>
  <c r="N279" i="4"/>
  <c r="M279" i="4"/>
  <c r="O279" i="4" s="1"/>
  <c r="E279" i="4"/>
  <c r="O278" i="4"/>
  <c r="N278" i="4"/>
  <c r="M278" i="4"/>
  <c r="E278" i="4"/>
  <c r="N277" i="4"/>
  <c r="M277" i="4"/>
  <c r="O277" i="4" s="1"/>
  <c r="E277" i="4"/>
  <c r="O276" i="4"/>
  <c r="N276" i="4"/>
  <c r="M276" i="4"/>
  <c r="E276" i="4"/>
  <c r="N275" i="4"/>
  <c r="M275" i="4"/>
  <c r="O275" i="4" s="1"/>
  <c r="E275" i="4"/>
  <c r="N274" i="4"/>
  <c r="M274" i="4"/>
  <c r="O274" i="4" s="1"/>
  <c r="E274" i="4"/>
  <c r="N273" i="4"/>
  <c r="M273" i="4"/>
  <c r="O273" i="4" s="1"/>
  <c r="E273" i="4"/>
  <c r="N272" i="4"/>
  <c r="M272" i="4"/>
  <c r="O272" i="4" s="1"/>
  <c r="E272" i="4"/>
  <c r="N271" i="4"/>
  <c r="M271" i="4"/>
  <c r="O271" i="4" s="1"/>
  <c r="E271" i="4"/>
  <c r="N270" i="4"/>
  <c r="M270" i="4"/>
  <c r="O270" i="4" s="1"/>
  <c r="E270" i="4"/>
  <c r="N269" i="4"/>
  <c r="M269" i="4"/>
  <c r="O269" i="4" s="1"/>
  <c r="E269" i="4"/>
  <c r="O268" i="4"/>
  <c r="N268" i="4"/>
  <c r="M268" i="4"/>
  <c r="E268" i="4"/>
  <c r="N267" i="4"/>
  <c r="M267" i="4"/>
  <c r="O267" i="4" s="1"/>
  <c r="E267" i="4"/>
  <c r="O266" i="4"/>
  <c r="N266" i="4"/>
  <c r="M266" i="4"/>
  <c r="E266" i="4"/>
  <c r="N265" i="4"/>
  <c r="M265" i="4"/>
  <c r="O265" i="4" s="1"/>
  <c r="E265" i="4"/>
  <c r="N264" i="4"/>
  <c r="M264" i="4"/>
  <c r="O264" i="4" s="1"/>
  <c r="E264" i="4"/>
  <c r="N263" i="4"/>
  <c r="M263" i="4"/>
  <c r="O263" i="4" s="1"/>
  <c r="E263" i="4"/>
  <c r="O262" i="4"/>
  <c r="N262" i="4"/>
  <c r="M262" i="4"/>
  <c r="E262" i="4"/>
  <c r="N261" i="4"/>
  <c r="M261" i="4"/>
  <c r="O261" i="4" s="1"/>
  <c r="E261" i="4"/>
  <c r="O260" i="4"/>
  <c r="N260" i="4"/>
  <c r="M260" i="4"/>
  <c r="E260" i="4"/>
  <c r="N259" i="4"/>
  <c r="M259" i="4"/>
  <c r="O259" i="4" s="1"/>
  <c r="E259" i="4"/>
  <c r="N258" i="4"/>
  <c r="M258" i="4"/>
  <c r="O258" i="4" s="1"/>
  <c r="E258" i="4"/>
  <c r="N257" i="4"/>
  <c r="M257" i="4"/>
  <c r="O257" i="4" s="1"/>
  <c r="E257" i="4"/>
  <c r="N256" i="4"/>
  <c r="M256" i="4"/>
  <c r="O256" i="4" s="1"/>
  <c r="E256" i="4"/>
  <c r="N255" i="4"/>
  <c r="M255" i="4"/>
  <c r="O255" i="4" s="1"/>
  <c r="E255" i="4"/>
  <c r="N254" i="4"/>
  <c r="M254" i="4"/>
  <c r="O254" i="4" s="1"/>
  <c r="E254" i="4"/>
  <c r="N253" i="4"/>
  <c r="M253" i="4"/>
  <c r="O253" i="4" s="1"/>
  <c r="E253" i="4"/>
  <c r="O252" i="4"/>
  <c r="N252" i="4"/>
  <c r="M252" i="4"/>
  <c r="E252" i="4"/>
  <c r="N251" i="4"/>
  <c r="M251" i="4"/>
  <c r="O251" i="4" s="1"/>
  <c r="E251" i="4"/>
  <c r="O250" i="4"/>
  <c r="N250" i="4"/>
  <c r="M250" i="4"/>
  <c r="E250" i="4"/>
  <c r="N249" i="4"/>
  <c r="M249" i="4"/>
  <c r="O249" i="4" s="1"/>
  <c r="E249" i="4"/>
  <c r="N248" i="4"/>
  <c r="M248" i="4"/>
  <c r="O248" i="4" s="1"/>
  <c r="E248" i="4"/>
  <c r="N247" i="4"/>
  <c r="M247" i="4"/>
  <c r="O247" i="4" s="1"/>
  <c r="E247" i="4"/>
  <c r="O246" i="4"/>
  <c r="N246" i="4"/>
  <c r="M246" i="4"/>
  <c r="E246" i="4"/>
  <c r="N245" i="4"/>
  <c r="M245" i="4"/>
  <c r="O245" i="4" s="1"/>
  <c r="E245" i="4"/>
  <c r="O244" i="4"/>
  <c r="N244" i="4"/>
  <c r="M244" i="4"/>
  <c r="E244" i="4"/>
  <c r="N243" i="4"/>
  <c r="M243" i="4"/>
  <c r="O243" i="4" s="1"/>
  <c r="E243" i="4"/>
  <c r="N242" i="4"/>
  <c r="M242" i="4"/>
  <c r="O242" i="4" s="1"/>
  <c r="E242" i="4"/>
  <c r="N241" i="4"/>
  <c r="M241" i="4"/>
  <c r="O241" i="4" s="1"/>
  <c r="E241" i="4"/>
  <c r="N240" i="4"/>
  <c r="M240" i="4"/>
  <c r="O240" i="4" s="1"/>
  <c r="E240" i="4"/>
  <c r="N239" i="4"/>
  <c r="M239" i="4"/>
  <c r="O239" i="4" s="1"/>
  <c r="E239" i="4"/>
  <c r="N238" i="4"/>
  <c r="M238" i="4"/>
  <c r="O238" i="4" s="1"/>
  <c r="E238" i="4"/>
  <c r="N237" i="4"/>
  <c r="M237" i="4"/>
  <c r="O237" i="4" s="1"/>
  <c r="E237" i="4"/>
  <c r="O236" i="4"/>
  <c r="N236" i="4"/>
  <c r="M236" i="4"/>
  <c r="E236" i="4"/>
  <c r="N235" i="4"/>
  <c r="M235" i="4"/>
  <c r="O235" i="4" s="1"/>
  <c r="E235" i="4"/>
  <c r="O234" i="4"/>
  <c r="N234" i="4"/>
  <c r="M234" i="4"/>
  <c r="E234" i="4"/>
  <c r="N233" i="4"/>
  <c r="M233" i="4"/>
  <c r="O233" i="4" s="1"/>
  <c r="E233" i="4"/>
  <c r="N232" i="4"/>
  <c r="M232" i="4"/>
  <c r="O232" i="4" s="1"/>
  <c r="E232" i="4"/>
  <c r="N231" i="4"/>
  <c r="M231" i="4"/>
  <c r="O231" i="4" s="1"/>
  <c r="E231" i="4"/>
  <c r="O230" i="4"/>
  <c r="N230" i="4"/>
  <c r="M230" i="4"/>
  <c r="E230" i="4"/>
  <c r="N229" i="4"/>
  <c r="M229" i="4"/>
  <c r="O229" i="4" s="1"/>
  <c r="E229" i="4"/>
  <c r="O228" i="4"/>
  <c r="N228" i="4"/>
  <c r="M228" i="4"/>
  <c r="E228" i="4"/>
  <c r="N227" i="4"/>
  <c r="M227" i="4"/>
  <c r="O227" i="4" s="1"/>
  <c r="E227" i="4"/>
  <c r="N226" i="4"/>
  <c r="M226" i="4"/>
  <c r="O226" i="4" s="1"/>
  <c r="E226" i="4"/>
  <c r="N225" i="4"/>
  <c r="M225" i="4"/>
  <c r="O225" i="4" s="1"/>
  <c r="E225" i="4"/>
  <c r="N224" i="4"/>
  <c r="M224" i="4"/>
  <c r="O224" i="4" s="1"/>
  <c r="E224" i="4"/>
  <c r="N223" i="4"/>
  <c r="M223" i="4"/>
  <c r="O223" i="4" s="1"/>
  <c r="E223" i="4"/>
  <c r="N222" i="4"/>
  <c r="M222" i="4"/>
  <c r="O222" i="4" s="1"/>
  <c r="E222" i="4"/>
  <c r="N221" i="4"/>
  <c r="M221" i="4"/>
  <c r="O221" i="4" s="1"/>
  <c r="E221" i="4"/>
  <c r="O220" i="4"/>
  <c r="N220" i="4"/>
  <c r="M220" i="4"/>
  <c r="E220" i="4"/>
  <c r="N219" i="4"/>
  <c r="M219" i="4"/>
  <c r="O219" i="4" s="1"/>
  <c r="E219" i="4"/>
  <c r="O218" i="4"/>
  <c r="N218" i="4"/>
  <c r="M218" i="4"/>
  <c r="E218" i="4"/>
  <c r="N217" i="4"/>
  <c r="M217" i="4"/>
  <c r="O217" i="4" s="1"/>
  <c r="E217" i="4"/>
  <c r="N216" i="4"/>
  <c r="M216" i="4"/>
  <c r="O216" i="4" s="1"/>
  <c r="E216" i="4"/>
  <c r="N215" i="4"/>
  <c r="M215" i="4"/>
  <c r="O215" i="4" s="1"/>
  <c r="E215" i="4"/>
  <c r="O214" i="4"/>
  <c r="N214" i="4"/>
  <c r="M214" i="4"/>
  <c r="E214" i="4"/>
  <c r="N213" i="4"/>
  <c r="M213" i="4"/>
  <c r="O213" i="4" s="1"/>
  <c r="E213" i="4"/>
  <c r="O212" i="4"/>
  <c r="N212" i="4"/>
  <c r="M212" i="4"/>
  <c r="E212" i="4"/>
  <c r="N211" i="4"/>
  <c r="M211" i="4"/>
  <c r="O211" i="4" s="1"/>
  <c r="E211" i="4"/>
  <c r="N210" i="4"/>
  <c r="M210" i="4"/>
  <c r="O210" i="4" s="1"/>
  <c r="E210" i="4"/>
  <c r="N209" i="4"/>
  <c r="M209" i="4"/>
  <c r="O209" i="4" s="1"/>
  <c r="E209" i="4"/>
  <c r="N208" i="4"/>
  <c r="M208" i="4"/>
  <c r="O208" i="4" s="1"/>
  <c r="E208" i="4"/>
  <c r="N207" i="4"/>
  <c r="M207" i="4"/>
  <c r="O207" i="4" s="1"/>
  <c r="E207" i="4"/>
  <c r="N206" i="4"/>
  <c r="M206" i="4"/>
  <c r="O206" i="4" s="1"/>
  <c r="E206" i="4"/>
  <c r="N205" i="4"/>
  <c r="M205" i="4"/>
  <c r="O205" i="4" s="1"/>
  <c r="E205" i="4"/>
  <c r="O204" i="4"/>
  <c r="N204" i="4"/>
  <c r="M204" i="4"/>
  <c r="E204" i="4"/>
  <c r="N203" i="4"/>
  <c r="M203" i="4"/>
  <c r="O203" i="4" s="1"/>
  <c r="E203" i="4"/>
  <c r="O202" i="4"/>
  <c r="N202" i="4"/>
  <c r="M202" i="4"/>
  <c r="E202" i="4"/>
  <c r="N201" i="4"/>
  <c r="M201" i="4"/>
  <c r="O201" i="4" s="1"/>
  <c r="E201" i="4"/>
  <c r="N200" i="4"/>
  <c r="M200" i="4"/>
  <c r="O200" i="4" s="1"/>
  <c r="E200" i="4"/>
  <c r="N199" i="4"/>
  <c r="M199" i="4"/>
  <c r="O199" i="4" s="1"/>
  <c r="E199" i="4"/>
  <c r="O198" i="4"/>
  <c r="N198" i="4"/>
  <c r="M198" i="4"/>
  <c r="E198" i="4"/>
  <c r="N197" i="4"/>
  <c r="M197" i="4"/>
  <c r="O197" i="4" s="1"/>
  <c r="E197" i="4"/>
  <c r="O196" i="4"/>
  <c r="N196" i="4"/>
  <c r="M196" i="4"/>
  <c r="E196" i="4"/>
  <c r="N195" i="4"/>
  <c r="M195" i="4"/>
  <c r="O195" i="4" s="1"/>
  <c r="E195" i="4"/>
  <c r="N194" i="4"/>
  <c r="M194" i="4"/>
  <c r="O194" i="4" s="1"/>
  <c r="E194" i="4"/>
  <c r="N193" i="4"/>
  <c r="M193" i="4"/>
  <c r="O193" i="4" s="1"/>
  <c r="E193" i="4"/>
  <c r="N192" i="4"/>
  <c r="M192" i="4"/>
  <c r="O192" i="4" s="1"/>
  <c r="E192" i="4"/>
  <c r="N191" i="4"/>
  <c r="M191" i="4"/>
  <c r="O191" i="4" s="1"/>
  <c r="E191" i="4"/>
  <c r="N190" i="4"/>
  <c r="M190" i="4"/>
  <c r="O190" i="4" s="1"/>
  <c r="E190" i="4"/>
  <c r="N189" i="4"/>
  <c r="M189" i="4"/>
  <c r="O189" i="4" s="1"/>
  <c r="E189" i="4"/>
  <c r="O188" i="4"/>
  <c r="N188" i="4"/>
  <c r="M188" i="4"/>
  <c r="E188" i="4"/>
  <c r="N187" i="4"/>
  <c r="M187" i="4"/>
  <c r="O187" i="4" s="1"/>
  <c r="E187" i="4"/>
  <c r="O186" i="4"/>
  <c r="N186" i="4"/>
  <c r="M186" i="4"/>
  <c r="E186" i="4"/>
  <c r="N185" i="4"/>
  <c r="M185" i="4"/>
  <c r="O185" i="4" s="1"/>
  <c r="E185" i="4"/>
  <c r="N184" i="4"/>
  <c r="M184" i="4"/>
  <c r="O184" i="4" s="1"/>
  <c r="E184" i="4"/>
  <c r="N183" i="4"/>
  <c r="M183" i="4"/>
  <c r="O183" i="4" s="1"/>
  <c r="E183" i="4"/>
  <c r="O182" i="4"/>
  <c r="N182" i="4"/>
  <c r="M182" i="4"/>
  <c r="E182" i="4"/>
  <c r="N181" i="4"/>
  <c r="M181" i="4"/>
  <c r="O181" i="4" s="1"/>
  <c r="E181" i="4"/>
  <c r="O180" i="4"/>
  <c r="N180" i="4"/>
  <c r="M180" i="4"/>
  <c r="E180" i="4"/>
  <c r="N179" i="4"/>
  <c r="M179" i="4"/>
  <c r="O179" i="4" s="1"/>
  <c r="E179" i="4"/>
  <c r="N178" i="4"/>
  <c r="M178" i="4"/>
  <c r="O178" i="4" s="1"/>
  <c r="E178" i="4"/>
  <c r="N177" i="4"/>
  <c r="M177" i="4"/>
  <c r="O177" i="4" s="1"/>
  <c r="E177" i="4"/>
  <c r="N176" i="4"/>
  <c r="M176" i="4"/>
  <c r="O176" i="4" s="1"/>
  <c r="E176" i="4"/>
  <c r="N175" i="4"/>
  <c r="M175" i="4"/>
  <c r="O175" i="4" s="1"/>
  <c r="E175" i="4"/>
  <c r="N174" i="4"/>
  <c r="M174" i="4"/>
  <c r="O174" i="4" s="1"/>
  <c r="E174" i="4"/>
  <c r="N173" i="4"/>
  <c r="M173" i="4"/>
  <c r="O173" i="4" s="1"/>
  <c r="E173" i="4"/>
  <c r="O172" i="4"/>
  <c r="N172" i="4"/>
  <c r="M172" i="4"/>
  <c r="E172" i="4"/>
  <c r="N171" i="4"/>
  <c r="M171" i="4"/>
  <c r="O171" i="4" s="1"/>
  <c r="E171" i="4"/>
  <c r="O170" i="4"/>
  <c r="N170" i="4"/>
  <c r="M170" i="4"/>
  <c r="E170" i="4"/>
  <c r="N169" i="4"/>
  <c r="M169" i="4"/>
  <c r="O169" i="4" s="1"/>
  <c r="E169" i="4"/>
  <c r="N168" i="4"/>
  <c r="M168" i="4"/>
  <c r="O168" i="4" s="1"/>
  <c r="E168" i="4"/>
  <c r="N167" i="4"/>
  <c r="M167" i="4"/>
  <c r="O167" i="4" s="1"/>
  <c r="E167" i="4"/>
  <c r="O166" i="4"/>
  <c r="N166" i="4"/>
  <c r="M166" i="4"/>
  <c r="E166" i="4"/>
  <c r="N165" i="4"/>
  <c r="M165" i="4"/>
  <c r="O165" i="4" s="1"/>
  <c r="E165" i="4"/>
  <c r="O164" i="4"/>
  <c r="N164" i="4"/>
  <c r="M164" i="4"/>
  <c r="E164" i="4"/>
  <c r="N163" i="4"/>
  <c r="M163" i="4"/>
  <c r="O163" i="4" s="1"/>
  <c r="E163" i="4"/>
  <c r="N162" i="4"/>
  <c r="M162" i="4"/>
  <c r="O162" i="4" s="1"/>
  <c r="G80" i="2" s="1"/>
  <c r="E162" i="4"/>
  <c r="N161" i="4"/>
  <c r="M161" i="4"/>
  <c r="O161" i="4" s="1"/>
  <c r="E161" i="4"/>
  <c r="N160" i="4"/>
  <c r="M160" i="4"/>
  <c r="O160" i="4" s="1"/>
  <c r="E160" i="4"/>
  <c r="N159" i="4"/>
  <c r="M159" i="4"/>
  <c r="O159" i="4" s="1"/>
  <c r="E159" i="4"/>
  <c r="N158" i="4"/>
  <c r="M158" i="4"/>
  <c r="O158" i="4" s="1"/>
  <c r="E158" i="4"/>
  <c r="N157" i="4"/>
  <c r="M157" i="4"/>
  <c r="O157" i="4" s="1"/>
  <c r="E157" i="4"/>
  <c r="O156" i="4"/>
  <c r="N156" i="4"/>
  <c r="M156" i="4"/>
  <c r="E156" i="4"/>
  <c r="N155" i="4"/>
  <c r="M155" i="4"/>
  <c r="O155" i="4" s="1"/>
  <c r="E155" i="4"/>
  <c r="O154" i="4"/>
  <c r="N154" i="4"/>
  <c r="M154" i="4"/>
  <c r="E154" i="4"/>
  <c r="N153" i="4"/>
  <c r="M153" i="4"/>
  <c r="O153" i="4" s="1"/>
  <c r="E153" i="4"/>
  <c r="N152" i="4"/>
  <c r="M152" i="4"/>
  <c r="O152" i="4" s="1"/>
  <c r="E152" i="4"/>
  <c r="N151" i="4"/>
  <c r="M151" i="4"/>
  <c r="O151" i="4" s="1"/>
  <c r="E151" i="4"/>
  <c r="O150" i="4"/>
  <c r="N150" i="4"/>
  <c r="M150" i="4"/>
  <c r="E150" i="4"/>
  <c r="N149" i="4"/>
  <c r="M149" i="4"/>
  <c r="O149" i="4" s="1"/>
  <c r="E149" i="4"/>
  <c r="O148" i="4"/>
  <c r="N148" i="4"/>
  <c r="M148" i="4"/>
  <c r="E148" i="4"/>
  <c r="N147" i="4"/>
  <c r="M147" i="4"/>
  <c r="O147" i="4" s="1"/>
  <c r="E147" i="4"/>
  <c r="N146" i="4"/>
  <c r="M146" i="4"/>
  <c r="O146" i="4" s="1"/>
  <c r="E146" i="4"/>
  <c r="N145" i="4"/>
  <c r="M145" i="4"/>
  <c r="O145" i="4" s="1"/>
  <c r="E145" i="4"/>
  <c r="N144" i="4"/>
  <c r="M144" i="4"/>
  <c r="O144" i="4" s="1"/>
  <c r="E144" i="4"/>
  <c r="N143" i="4"/>
  <c r="M143" i="4"/>
  <c r="O143" i="4" s="1"/>
  <c r="E143" i="4"/>
  <c r="N142" i="4"/>
  <c r="M142" i="4"/>
  <c r="O142" i="4" s="1"/>
  <c r="E142" i="4"/>
  <c r="N141" i="4"/>
  <c r="M141" i="4"/>
  <c r="O141" i="4" s="1"/>
  <c r="E141" i="4"/>
  <c r="O140" i="4"/>
  <c r="N140" i="4"/>
  <c r="M140" i="4"/>
  <c r="E140" i="4"/>
  <c r="O139" i="4"/>
  <c r="N139" i="4"/>
  <c r="M139" i="4"/>
  <c r="E139" i="4"/>
  <c r="O138" i="4"/>
  <c r="N138" i="4"/>
  <c r="M138" i="4"/>
  <c r="E138" i="4"/>
  <c r="O137" i="4"/>
  <c r="N137" i="4"/>
  <c r="M137" i="4"/>
  <c r="E137" i="4"/>
  <c r="O136" i="4"/>
  <c r="N136" i="4"/>
  <c r="M136" i="4"/>
  <c r="E136" i="4"/>
  <c r="O135" i="4"/>
  <c r="N135" i="4"/>
  <c r="M135" i="4"/>
  <c r="E135" i="4"/>
  <c r="O134" i="4"/>
  <c r="N134" i="4"/>
  <c r="M134" i="4"/>
  <c r="E134" i="4"/>
  <c r="O133" i="4"/>
  <c r="N133" i="4"/>
  <c r="M133" i="4"/>
  <c r="E133" i="4"/>
  <c r="O132" i="4"/>
  <c r="N132" i="4"/>
  <c r="M132" i="4"/>
  <c r="E132" i="4"/>
  <c r="O131" i="4"/>
  <c r="N131" i="4"/>
  <c r="M131" i="4"/>
  <c r="E131" i="4"/>
  <c r="O130" i="4"/>
  <c r="N130" i="4"/>
  <c r="M130" i="4"/>
  <c r="E130" i="4"/>
  <c r="O129" i="4"/>
  <c r="N129" i="4"/>
  <c r="M129" i="4"/>
  <c r="E129" i="4"/>
  <c r="O128" i="4"/>
  <c r="N128" i="4"/>
  <c r="M128" i="4"/>
  <c r="E128" i="4"/>
  <c r="O127" i="4"/>
  <c r="N127" i="4"/>
  <c r="M127" i="4"/>
  <c r="E127" i="4"/>
  <c r="O126" i="4"/>
  <c r="N126" i="4"/>
  <c r="M126" i="4"/>
  <c r="E126" i="4"/>
  <c r="O125" i="4"/>
  <c r="N125" i="4"/>
  <c r="M125" i="4"/>
  <c r="E125" i="4"/>
  <c r="O124" i="4"/>
  <c r="N124" i="4"/>
  <c r="M124" i="4"/>
  <c r="E124" i="4"/>
  <c r="O123" i="4"/>
  <c r="N123" i="4"/>
  <c r="M123" i="4"/>
  <c r="E123" i="4"/>
  <c r="O122" i="4"/>
  <c r="N122" i="4"/>
  <c r="M122" i="4"/>
  <c r="E122" i="4"/>
  <c r="O121" i="4"/>
  <c r="N121" i="4"/>
  <c r="M121" i="4"/>
  <c r="E121" i="4"/>
  <c r="O120" i="4"/>
  <c r="N120" i="4"/>
  <c r="M120" i="4"/>
  <c r="E120" i="4"/>
  <c r="O119" i="4"/>
  <c r="N119" i="4"/>
  <c r="M119" i="4"/>
  <c r="E119" i="4"/>
  <c r="O118" i="4"/>
  <c r="N118" i="4"/>
  <c r="M118" i="4"/>
  <c r="E118" i="4"/>
  <c r="O117" i="4"/>
  <c r="N117" i="4"/>
  <c r="M117" i="4"/>
  <c r="E117" i="4"/>
  <c r="O116" i="4"/>
  <c r="N116" i="4"/>
  <c r="M116" i="4"/>
  <c r="E116" i="4"/>
  <c r="O115" i="4"/>
  <c r="N115" i="4"/>
  <c r="M115" i="4"/>
  <c r="E115" i="4"/>
  <c r="O114" i="4"/>
  <c r="N114" i="4"/>
  <c r="M114" i="4"/>
  <c r="E114" i="4"/>
  <c r="O113" i="4"/>
  <c r="N113" i="4"/>
  <c r="M113" i="4"/>
  <c r="E113" i="4"/>
  <c r="O112" i="4"/>
  <c r="N112" i="4"/>
  <c r="M112" i="4"/>
  <c r="E112" i="4"/>
  <c r="O111" i="4"/>
  <c r="N111" i="4"/>
  <c r="M111" i="4"/>
  <c r="E111" i="4"/>
  <c r="O110" i="4"/>
  <c r="N110" i="4"/>
  <c r="M110" i="4"/>
  <c r="E110" i="4"/>
  <c r="O109" i="4"/>
  <c r="N109" i="4"/>
  <c r="M109" i="4"/>
  <c r="E109" i="4"/>
  <c r="O108" i="4"/>
  <c r="N108" i="4"/>
  <c r="M108" i="4"/>
  <c r="E108" i="4"/>
  <c r="O107" i="4"/>
  <c r="N107" i="4"/>
  <c r="M107" i="4"/>
  <c r="E107" i="4"/>
  <c r="O106" i="4"/>
  <c r="N106" i="4"/>
  <c r="M106" i="4"/>
  <c r="E106" i="4"/>
  <c r="O105" i="4"/>
  <c r="N105" i="4"/>
  <c r="M105" i="4"/>
  <c r="E105" i="4"/>
  <c r="O104" i="4"/>
  <c r="N104" i="4"/>
  <c r="M104" i="4"/>
  <c r="E104" i="4"/>
  <c r="O103" i="4"/>
  <c r="N103" i="4"/>
  <c r="M103" i="4"/>
  <c r="E103" i="4"/>
  <c r="O102" i="4"/>
  <c r="N102" i="4"/>
  <c r="M102" i="4"/>
  <c r="E102" i="4"/>
  <c r="O101" i="4"/>
  <c r="N101" i="4"/>
  <c r="M101" i="4"/>
  <c r="E101" i="4"/>
  <c r="O100" i="4"/>
  <c r="N100" i="4"/>
  <c r="M100" i="4"/>
  <c r="E100" i="4"/>
  <c r="O99" i="4"/>
  <c r="N99" i="4"/>
  <c r="M99" i="4"/>
  <c r="E99" i="4"/>
  <c r="O98" i="4"/>
  <c r="N98" i="4"/>
  <c r="M98" i="4"/>
  <c r="E98" i="4"/>
  <c r="O97" i="4"/>
  <c r="N97" i="4"/>
  <c r="M97" i="4"/>
  <c r="E97" i="4"/>
  <c r="O96" i="4"/>
  <c r="N96" i="4"/>
  <c r="M96" i="4"/>
  <c r="E96" i="4"/>
  <c r="O95" i="4"/>
  <c r="N95" i="4"/>
  <c r="M95" i="4"/>
  <c r="E95" i="4"/>
  <c r="O94" i="4"/>
  <c r="N94" i="4"/>
  <c r="M94" i="4"/>
  <c r="E94" i="4"/>
  <c r="O93" i="4"/>
  <c r="N93" i="4"/>
  <c r="M93" i="4"/>
  <c r="E93" i="4"/>
  <c r="O92" i="4"/>
  <c r="N92" i="4"/>
  <c r="M92" i="4"/>
  <c r="E92" i="4"/>
  <c r="O91" i="4"/>
  <c r="N91" i="4"/>
  <c r="M91" i="4"/>
  <c r="E91" i="4"/>
  <c r="O90" i="4"/>
  <c r="N90" i="4"/>
  <c r="M90" i="4"/>
  <c r="E90" i="4"/>
  <c r="O89" i="4"/>
  <c r="N89" i="4"/>
  <c r="M89" i="4"/>
  <c r="E89" i="4"/>
  <c r="O88" i="4"/>
  <c r="N88" i="4"/>
  <c r="M88" i="4"/>
  <c r="E88" i="4"/>
  <c r="O87" i="4"/>
  <c r="N87" i="4"/>
  <c r="M87" i="4"/>
  <c r="E87" i="4"/>
  <c r="O86" i="4"/>
  <c r="N86" i="4"/>
  <c r="M86" i="4"/>
  <c r="E86" i="4"/>
  <c r="O85" i="4"/>
  <c r="N85" i="4"/>
  <c r="M85" i="4"/>
  <c r="E85" i="4"/>
  <c r="O84" i="4"/>
  <c r="N84" i="4"/>
  <c r="M84" i="4"/>
  <c r="E84" i="4"/>
  <c r="O83" i="4"/>
  <c r="N83" i="4"/>
  <c r="M83" i="4"/>
  <c r="E83" i="4"/>
  <c r="O82" i="4"/>
  <c r="N82" i="4"/>
  <c r="M82" i="4"/>
  <c r="E82" i="4"/>
  <c r="O81" i="4"/>
  <c r="N81" i="4"/>
  <c r="M81" i="4"/>
  <c r="E81" i="4"/>
  <c r="O80" i="4"/>
  <c r="N80" i="4"/>
  <c r="M80" i="4"/>
  <c r="E80" i="4"/>
  <c r="O79" i="4"/>
  <c r="N79" i="4"/>
  <c r="M79" i="4"/>
  <c r="E79" i="4"/>
  <c r="O78" i="4"/>
  <c r="N78" i="4"/>
  <c r="M78" i="4"/>
  <c r="E78" i="4"/>
  <c r="O77" i="4"/>
  <c r="N77" i="4"/>
  <c r="M77" i="4"/>
  <c r="E77" i="4"/>
  <c r="O76" i="4"/>
  <c r="N76" i="4"/>
  <c r="M76" i="4"/>
  <c r="E76" i="4"/>
  <c r="O75" i="4"/>
  <c r="N75" i="4"/>
  <c r="M75" i="4"/>
  <c r="E75" i="4"/>
  <c r="O74" i="4"/>
  <c r="N74" i="4"/>
  <c r="M74" i="4"/>
  <c r="E74" i="4"/>
  <c r="O73" i="4"/>
  <c r="N73" i="4"/>
  <c r="M73" i="4"/>
  <c r="E73" i="4"/>
  <c r="O72" i="4"/>
  <c r="N72" i="4"/>
  <c r="M72" i="4"/>
  <c r="E72" i="4"/>
  <c r="O71" i="4"/>
  <c r="N71" i="4"/>
  <c r="M71" i="4"/>
  <c r="E71" i="4"/>
  <c r="O70" i="4"/>
  <c r="N70" i="4"/>
  <c r="M70" i="4"/>
  <c r="E70" i="4"/>
  <c r="O69" i="4"/>
  <c r="N69" i="4"/>
  <c r="M69" i="4"/>
  <c r="E69" i="4"/>
  <c r="O68" i="4"/>
  <c r="N68" i="4"/>
  <c r="M68" i="4"/>
  <c r="E68" i="4"/>
  <c r="O67" i="4"/>
  <c r="N67" i="4"/>
  <c r="M67" i="4"/>
  <c r="E67" i="4"/>
  <c r="O66" i="4"/>
  <c r="N66" i="4"/>
  <c r="M66" i="4"/>
  <c r="E66" i="4"/>
  <c r="O65" i="4"/>
  <c r="N65" i="4"/>
  <c r="M65" i="4"/>
  <c r="E65" i="4"/>
  <c r="O64" i="4"/>
  <c r="N64" i="4"/>
  <c r="M64" i="4"/>
  <c r="E64" i="4"/>
  <c r="O63" i="4"/>
  <c r="N63" i="4"/>
  <c r="M63" i="4"/>
  <c r="E63" i="4"/>
  <c r="O62" i="4"/>
  <c r="N62" i="4"/>
  <c r="M62" i="4"/>
  <c r="E62" i="4"/>
  <c r="O61" i="4"/>
  <c r="N61" i="4"/>
  <c r="M61" i="4"/>
  <c r="E61" i="4"/>
  <c r="O60" i="4"/>
  <c r="N60" i="4"/>
  <c r="M60" i="4"/>
  <c r="E60" i="4"/>
  <c r="O59" i="4"/>
  <c r="N59" i="4"/>
  <c r="M59" i="4"/>
  <c r="E59" i="4"/>
  <c r="O58" i="4"/>
  <c r="N58" i="4"/>
  <c r="M58" i="4"/>
  <c r="E58" i="4"/>
  <c r="O57" i="4"/>
  <c r="N57" i="4"/>
  <c r="M57" i="4"/>
  <c r="E57" i="4"/>
  <c r="O56" i="4"/>
  <c r="N56" i="4"/>
  <c r="M56" i="4"/>
  <c r="E56" i="4"/>
  <c r="O55" i="4"/>
  <c r="N55" i="4"/>
  <c r="M55" i="4"/>
  <c r="E55" i="4"/>
  <c r="O54" i="4"/>
  <c r="N54" i="4"/>
  <c r="M54" i="4"/>
  <c r="E54" i="4"/>
  <c r="O53" i="4"/>
  <c r="N53" i="4"/>
  <c r="M53" i="4"/>
  <c r="E53" i="4"/>
  <c r="O52" i="4"/>
  <c r="N52" i="4"/>
  <c r="M52" i="4"/>
  <c r="E52" i="4"/>
  <c r="O51" i="4"/>
  <c r="N51" i="4"/>
  <c r="M51" i="4"/>
  <c r="E51" i="4"/>
  <c r="O50" i="4"/>
  <c r="N50" i="4"/>
  <c r="M50" i="4"/>
  <c r="E50" i="4"/>
  <c r="O49" i="4"/>
  <c r="N49" i="4"/>
  <c r="M49" i="4"/>
  <c r="E49" i="4"/>
  <c r="O48" i="4"/>
  <c r="N48" i="4"/>
  <c r="M48" i="4"/>
  <c r="E48" i="4"/>
  <c r="O47" i="4"/>
  <c r="N47" i="4"/>
  <c r="M47" i="4"/>
  <c r="E47" i="4"/>
  <c r="O46" i="4"/>
  <c r="N46" i="4"/>
  <c r="M46" i="4"/>
  <c r="E46" i="4"/>
  <c r="O45" i="4"/>
  <c r="N45" i="4"/>
  <c r="M45" i="4"/>
  <c r="E45" i="4"/>
  <c r="O44" i="4"/>
  <c r="N44" i="4"/>
  <c r="M44" i="4"/>
  <c r="E44" i="4"/>
  <c r="O43" i="4"/>
  <c r="N43" i="4"/>
  <c r="M43" i="4"/>
  <c r="E43" i="4"/>
  <c r="O42" i="4"/>
  <c r="N42" i="4"/>
  <c r="M42" i="4"/>
  <c r="E42" i="4"/>
  <c r="O41" i="4"/>
  <c r="N41" i="4"/>
  <c r="M41" i="4"/>
  <c r="E41" i="4"/>
  <c r="O40" i="4"/>
  <c r="N40" i="4"/>
  <c r="M40" i="4"/>
  <c r="E40" i="4"/>
  <c r="O39" i="4"/>
  <c r="N39" i="4"/>
  <c r="M39" i="4"/>
  <c r="E39" i="4"/>
  <c r="O38" i="4"/>
  <c r="N38" i="4"/>
  <c r="M38" i="4"/>
  <c r="E38" i="4"/>
  <c r="O37" i="4"/>
  <c r="N37" i="4"/>
  <c r="M37" i="4"/>
  <c r="E37" i="4"/>
  <c r="O36" i="4"/>
  <c r="N36" i="4"/>
  <c r="M36" i="4"/>
  <c r="E36" i="4"/>
  <c r="O35" i="4"/>
  <c r="N35" i="4"/>
  <c r="M35" i="4"/>
  <c r="E35" i="4"/>
  <c r="O34" i="4"/>
  <c r="N34" i="4"/>
  <c r="M34" i="4"/>
  <c r="E34" i="4"/>
  <c r="O33" i="4"/>
  <c r="N33" i="4"/>
  <c r="M33" i="4"/>
  <c r="E33" i="4"/>
  <c r="O32" i="4"/>
  <c r="N32" i="4"/>
  <c r="M32" i="4"/>
  <c r="E32" i="4"/>
  <c r="O31" i="4"/>
  <c r="N31" i="4"/>
  <c r="M31" i="4"/>
  <c r="E31" i="4"/>
  <c r="O30" i="4"/>
  <c r="N30" i="4"/>
  <c r="M30" i="4"/>
  <c r="E30" i="4"/>
  <c r="O29" i="4"/>
  <c r="N29" i="4"/>
  <c r="M29" i="4"/>
  <c r="E29" i="4"/>
  <c r="O28" i="4"/>
  <c r="N28" i="4"/>
  <c r="M28" i="4"/>
  <c r="E28" i="4"/>
  <c r="O27" i="4"/>
  <c r="N27" i="4"/>
  <c r="M27" i="4"/>
  <c r="E27" i="4"/>
  <c r="O26" i="4"/>
  <c r="N26" i="4"/>
  <c r="M26" i="4"/>
  <c r="E26" i="4"/>
  <c r="O25" i="4"/>
  <c r="N25" i="4"/>
  <c r="M25" i="4"/>
  <c r="E25" i="4"/>
  <c r="O24" i="4"/>
  <c r="N24" i="4"/>
  <c r="M24" i="4"/>
  <c r="E24" i="4"/>
  <c r="O23" i="4"/>
  <c r="N23" i="4"/>
  <c r="M23" i="4"/>
  <c r="E23" i="4"/>
  <c r="O22" i="4"/>
  <c r="N22" i="4"/>
  <c r="M22" i="4"/>
  <c r="E22" i="4"/>
  <c r="O21" i="4"/>
  <c r="N21" i="4"/>
  <c r="M21" i="4"/>
  <c r="E21" i="4"/>
  <c r="O20" i="4"/>
  <c r="N20" i="4"/>
  <c r="M20" i="4"/>
  <c r="E20" i="4"/>
  <c r="O19" i="4"/>
  <c r="N19" i="4"/>
  <c r="M19" i="4"/>
  <c r="E19" i="4"/>
  <c r="O18" i="4"/>
  <c r="N18" i="4"/>
  <c r="M18" i="4"/>
  <c r="E18" i="4"/>
  <c r="O17" i="4"/>
  <c r="N17" i="4"/>
  <c r="M17" i="4"/>
  <c r="E17" i="4"/>
  <c r="O16" i="4"/>
  <c r="N16" i="4"/>
  <c r="M16" i="4"/>
  <c r="E16" i="4"/>
  <c r="O15" i="4"/>
  <c r="N15" i="4"/>
  <c r="M15" i="4"/>
  <c r="E15" i="4"/>
  <c r="O14" i="4"/>
  <c r="N14" i="4"/>
  <c r="M14" i="4"/>
  <c r="E14" i="4"/>
  <c r="O13" i="4"/>
  <c r="N13" i="4"/>
  <c r="M13" i="4"/>
  <c r="E13" i="4"/>
  <c r="O12" i="4"/>
  <c r="N12" i="4"/>
  <c r="M12" i="4"/>
  <c r="E12" i="4"/>
  <c r="O11" i="4"/>
  <c r="N11" i="4"/>
  <c r="M11" i="4"/>
  <c r="E11" i="4"/>
  <c r="N10" i="4"/>
  <c r="M10" i="4"/>
  <c r="O10" i="4" s="1"/>
  <c r="E10" i="4"/>
  <c r="M223" i="3"/>
  <c r="K223" i="3"/>
  <c r="M222" i="3"/>
  <c r="K222" i="3"/>
  <c r="M221" i="3"/>
  <c r="K221" i="3"/>
  <c r="M220" i="3"/>
  <c r="K220" i="3"/>
  <c r="M219" i="3"/>
  <c r="K219" i="3"/>
  <c r="M218" i="3"/>
  <c r="K218" i="3"/>
  <c r="M217" i="3"/>
  <c r="K217" i="3"/>
  <c r="M216" i="3"/>
  <c r="K216" i="3"/>
  <c r="M215" i="3"/>
  <c r="K215" i="3"/>
  <c r="M214" i="3"/>
  <c r="K214" i="3"/>
  <c r="M213" i="3"/>
  <c r="K213" i="3"/>
  <c r="M212" i="3"/>
  <c r="K212" i="3"/>
  <c r="M211" i="3"/>
  <c r="K211" i="3"/>
  <c r="M210" i="3"/>
  <c r="K210" i="3"/>
  <c r="M209" i="3"/>
  <c r="K209" i="3"/>
  <c r="M208" i="3"/>
  <c r="K208" i="3"/>
  <c r="M207" i="3"/>
  <c r="K207" i="3"/>
  <c r="M206" i="3"/>
  <c r="K206" i="3"/>
  <c r="M205" i="3"/>
  <c r="K205" i="3"/>
  <c r="M204" i="3"/>
  <c r="K204" i="3"/>
  <c r="M203" i="3"/>
  <c r="K203" i="3"/>
  <c r="M202" i="3"/>
  <c r="K202" i="3"/>
  <c r="M201" i="3"/>
  <c r="K201" i="3"/>
  <c r="M200" i="3"/>
  <c r="K200" i="3"/>
  <c r="M199" i="3"/>
  <c r="K199" i="3"/>
  <c r="M198" i="3"/>
  <c r="K198" i="3"/>
  <c r="M197" i="3"/>
  <c r="K197" i="3"/>
  <c r="M196" i="3"/>
  <c r="K196" i="3"/>
  <c r="M195" i="3"/>
  <c r="K195" i="3"/>
  <c r="M194" i="3"/>
  <c r="K194" i="3"/>
  <c r="M193" i="3"/>
  <c r="K193" i="3"/>
  <c r="M192" i="3"/>
  <c r="K192" i="3"/>
  <c r="M191" i="3"/>
  <c r="K191" i="3"/>
  <c r="M190" i="3"/>
  <c r="K190" i="3"/>
  <c r="M189" i="3"/>
  <c r="K189" i="3"/>
  <c r="M188" i="3"/>
  <c r="K188" i="3"/>
  <c r="M187" i="3"/>
  <c r="K187" i="3"/>
  <c r="M186" i="3"/>
  <c r="K186" i="3"/>
  <c r="M185" i="3"/>
  <c r="K185" i="3"/>
  <c r="M184" i="3"/>
  <c r="K184" i="3"/>
  <c r="M183" i="3"/>
  <c r="K183" i="3"/>
  <c r="M182" i="3"/>
  <c r="K182" i="3"/>
  <c r="M181" i="3"/>
  <c r="K181" i="3"/>
  <c r="M180" i="3"/>
  <c r="K180" i="3"/>
  <c r="M179" i="3"/>
  <c r="K179" i="3"/>
  <c r="M178" i="3"/>
  <c r="K178" i="3"/>
  <c r="M177" i="3"/>
  <c r="K177" i="3"/>
  <c r="M176" i="3"/>
  <c r="K176" i="3"/>
  <c r="M175" i="3"/>
  <c r="K175" i="3"/>
  <c r="M174" i="3"/>
  <c r="K174" i="3"/>
  <c r="M173" i="3"/>
  <c r="K173" i="3"/>
  <c r="M172" i="3"/>
  <c r="K172" i="3"/>
  <c r="M171" i="3"/>
  <c r="K171" i="3"/>
  <c r="M170" i="3"/>
  <c r="K170" i="3"/>
  <c r="M169" i="3"/>
  <c r="K169" i="3"/>
  <c r="M168" i="3"/>
  <c r="K168" i="3"/>
  <c r="M167" i="3"/>
  <c r="K167" i="3"/>
  <c r="M166" i="3"/>
  <c r="K166" i="3"/>
  <c r="M165" i="3"/>
  <c r="K165" i="3"/>
  <c r="M164" i="3"/>
  <c r="K164" i="3"/>
  <c r="M163" i="3"/>
  <c r="K163" i="3"/>
  <c r="M162" i="3"/>
  <c r="K162" i="3"/>
  <c r="M161" i="3"/>
  <c r="K161" i="3"/>
  <c r="M160" i="3"/>
  <c r="K160" i="3"/>
  <c r="M159" i="3"/>
  <c r="K159" i="3"/>
  <c r="M158" i="3"/>
  <c r="K158" i="3"/>
  <c r="M157" i="3"/>
  <c r="K157" i="3"/>
  <c r="M156" i="3"/>
  <c r="K156" i="3"/>
  <c r="M155" i="3"/>
  <c r="K155" i="3"/>
  <c r="M154" i="3"/>
  <c r="K154" i="3"/>
  <c r="M153" i="3"/>
  <c r="K153" i="3"/>
  <c r="M152" i="3"/>
  <c r="K152" i="3"/>
  <c r="M151" i="3"/>
  <c r="K151" i="3"/>
  <c r="M150" i="3"/>
  <c r="K150" i="3"/>
  <c r="M149" i="3"/>
  <c r="K149" i="3"/>
  <c r="M148" i="3"/>
  <c r="K148" i="3"/>
  <c r="M147" i="3"/>
  <c r="K147" i="3"/>
  <c r="M146" i="3"/>
  <c r="K146" i="3"/>
  <c r="M145" i="3"/>
  <c r="K145" i="3"/>
  <c r="M144" i="3"/>
  <c r="K144" i="3"/>
  <c r="M143" i="3"/>
  <c r="K143" i="3"/>
  <c r="M142" i="3"/>
  <c r="K142" i="3"/>
  <c r="M141" i="3"/>
  <c r="K141" i="3"/>
  <c r="M140" i="3"/>
  <c r="K140" i="3"/>
  <c r="M139" i="3"/>
  <c r="K139" i="3"/>
  <c r="M138" i="3"/>
  <c r="K138" i="3"/>
  <c r="M137" i="3"/>
  <c r="K137" i="3"/>
  <c r="M136" i="3"/>
  <c r="K136" i="3"/>
  <c r="M135" i="3"/>
  <c r="K135" i="3"/>
  <c r="M134" i="3"/>
  <c r="K134" i="3"/>
  <c r="M133" i="3"/>
  <c r="K133" i="3"/>
  <c r="M132" i="3"/>
  <c r="K132" i="3"/>
  <c r="M131" i="3"/>
  <c r="K131" i="3"/>
  <c r="M130" i="3"/>
  <c r="K130" i="3"/>
  <c r="M129" i="3"/>
  <c r="K129" i="3"/>
  <c r="M128" i="3"/>
  <c r="K128" i="3"/>
  <c r="M127" i="3"/>
  <c r="K127" i="3"/>
  <c r="M126" i="3"/>
  <c r="K126" i="3"/>
  <c r="M125" i="3"/>
  <c r="K125" i="3"/>
  <c r="M124" i="3"/>
  <c r="K124" i="3"/>
  <c r="M123" i="3"/>
  <c r="K123" i="3"/>
  <c r="M122" i="3"/>
  <c r="K122" i="3"/>
  <c r="M121" i="3"/>
  <c r="K121" i="3"/>
  <c r="M120" i="3"/>
  <c r="K120" i="3"/>
  <c r="M119" i="3"/>
  <c r="K119" i="3"/>
  <c r="M118" i="3"/>
  <c r="K118" i="3"/>
  <c r="M117" i="3"/>
  <c r="K117" i="3"/>
  <c r="M116" i="3"/>
  <c r="K116" i="3"/>
  <c r="M115" i="3"/>
  <c r="K115" i="3"/>
  <c r="M114" i="3"/>
  <c r="K114" i="3"/>
  <c r="M113" i="3"/>
  <c r="K113" i="3"/>
  <c r="M112" i="3"/>
  <c r="K112" i="3"/>
  <c r="M111" i="3"/>
  <c r="K111" i="3"/>
  <c r="M110" i="3"/>
  <c r="K110" i="3"/>
  <c r="M109" i="3"/>
  <c r="K109" i="3"/>
  <c r="M108" i="3"/>
  <c r="K108" i="3"/>
  <c r="M107" i="3"/>
  <c r="K107" i="3"/>
  <c r="M106" i="3"/>
  <c r="K106" i="3"/>
  <c r="M105" i="3"/>
  <c r="K105" i="3"/>
  <c r="M104" i="3"/>
  <c r="K104" i="3"/>
  <c r="M103" i="3"/>
  <c r="K103" i="3"/>
  <c r="M102" i="3"/>
  <c r="K102" i="3"/>
  <c r="M101" i="3"/>
  <c r="K101" i="3"/>
  <c r="M100" i="3"/>
  <c r="K100" i="3"/>
  <c r="M99" i="3"/>
  <c r="K99" i="3"/>
  <c r="M98" i="3"/>
  <c r="K98" i="3"/>
  <c r="M97" i="3"/>
  <c r="K97" i="3"/>
  <c r="M96" i="3"/>
  <c r="K96" i="3"/>
  <c r="M95" i="3"/>
  <c r="K95" i="3"/>
  <c r="M94" i="3"/>
  <c r="K94" i="3"/>
  <c r="M93" i="3"/>
  <c r="K93" i="3"/>
  <c r="M92" i="3"/>
  <c r="K92" i="3"/>
  <c r="M91" i="3"/>
  <c r="K91" i="3"/>
  <c r="M90" i="3"/>
  <c r="K90" i="3"/>
  <c r="M89" i="3"/>
  <c r="K89" i="3"/>
  <c r="M88" i="3"/>
  <c r="K88" i="3"/>
  <c r="M87" i="3"/>
  <c r="K87" i="3"/>
  <c r="M86" i="3"/>
  <c r="K86" i="3"/>
  <c r="M85" i="3"/>
  <c r="K85" i="3"/>
  <c r="M84" i="3"/>
  <c r="K84" i="3"/>
  <c r="M83" i="3"/>
  <c r="K83" i="3"/>
  <c r="M82" i="3"/>
  <c r="K82" i="3"/>
  <c r="M81" i="3"/>
  <c r="K81" i="3"/>
  <c r="M80" i="3"/>
  <c r="K80" i="3"/>
  <c r="M79" i="3"/>
  <c r="K79" i="3"/>
  <c r="M78" i="3"/>
  <c r="K78" i="3"/>
  <c r="M77" i="3"/>
  <c r="K77" i="3"/>
  <c r="M76" i="3"/>
  <c r="K76" i="3"/>
  <c r="M75" i="3"/>
  <c r="K75" i="3"/>
  <c r="M74" i="3"/>
  <c r="K74" i="3"/>
  <c r="M73" i="3"/>
  <c r="K73" i="3"/>
  <c r="M72" i="3"/>
  <c r="K72" i="3"/>
  <c r="M71" i="3"/>
  <c r="K71" i="3"/>
  <c r="M70" i="3"/>
  <c r="K70" i="3"/>
  <c r="M69" i="3"/>
  <c r="K69" i="3"/>
  <c r="M68" i="3"/>
  <c r="K68" i="3"/>
  <c r="M67" i="3"/>
  <c r="K67" i="3"/>
  <c r="M66" i="3"/>
  <c r="K66" i="3"/>
  <c r="M65" i="3"/>
  <c r="K65" i="3"/>
  <c r="M64" i="3"/>
  <c r="K64" i="3"/>
  <c r="M63" i="3"/>
  <c r="K63" i="3"/>
  <c r="M62" i="3"/>
  <c r="K62" i="3"/>
  <c r="M61" i="3"/>
  <c r="K61" i="3"/>
  <c r="M60" i="3"/>
  <c r="K60" i="3"/>
  <c r="M59" i="3"/>
  <c r="K59" i="3"/>
  <c r="M58" i="3"/>
  <c r="K58" i="3"/>
  <c r="M57" i="3"/>
  <c r="K57" i="3"/>
  <c r="M56" i="3"/>
  <c r="K56" i="3"/>
  <c r="M55" i="3"/>
  <c r="K55" i="3"/>
  <c r="M54" i="3"/>
  <c r="K54" i="3"/>
  <c r="M53" i="3"/>
  <c r="K53" i="3"/>
  <c r="M52" i="3"/>
  <c r="K52" i="3"/>
  <c r="M51" i="3"/>
  <c r="K51" i="3"/>
  <c r="M50" i="3"/>
  <c r="K50" i="3"/>
  <c r="M49" i="3"/>
  <c r="K49" i="3"/>
  <c r="M48" i="3"/>
  <c r="K48" i="3"/>
  <c r="M47" i="3"/>
  <c r="K47" i="3"/>
  <c r="M46" i="3"/>
  <c r="K46" i="3"/>
  <c r="M45" i="3"/>
  <c r="K45" i="3"/>
  <c r="M44" i="3"/>
  <c r="K44" i="3"/>
  <c r="M43" i="3"/>
  <c r="K43" i="3"/>
  <c r="M42" i="3"/>
  <c r="K42" i="3"/>
  <c r="M41" i="3"/>
  <c r="K41" i="3"/>
  <c r="M40" i="3"/>
  <c r="K40" i="3"/>
  <c r="M39" i="3"/>
  <c r="K39" i="3"/>
  <c r="M38" i="3"/>
  <c r="K38" i="3"/>
  <c r="M37" i="3"/>
  <c r="K37" i="3"/>
  <c r="M36" i="3"/>
  <c r="K36" i="3"/>
  <c r="M35" i="3"/>
  <c r="K35" i="3"/>
  <c r="M34" i="3"/>
  <c r="K34" i="3"/>
  <c r="M33" i="3"/>
  <c r="K33" i="3"/>
  <c r="M32" i="3"/>
  <c r="K32" i="3"/>
  <c r="M31" i="3"/>
  <c r="K31" i="3"/>
  <c r="M30" i="3"/>
  <c r="K30" i="3"/>
  <c r="M29" i="3"/>
  <c r="K29" i="3"/>
  <c r="M28" i="3"/>
  <c r="K28" i="3"/>
  <c r="M27" i="3"/>
  <c r="K27" i="3"/>
  <c r="M26" i="3"/>
  <c r="K26" i="3"/>
  <c r="M25" i="3"/>
  <c r="K25" i="3"/>
  <c r="K24" i="3"/>
  <c r="I95" i="2"/>
  <c r="I51" i="2"/>
  <c r="G42" i="2"/>
  <c r="D36" i="2"/>
  <c r="D35" i="2"/>
  <c r="D34" i="2"/>
  <c r="M33" i="2"/>
  <c r="I33" i="2"/>
  <c r="D33" i="2"/>
  <c r="M32" i="2"/>
  <c r="I32" i="2"/>
  <c r="D32" i="2"/>
  <c r="M31" i="2"/>
  <c r="I31" i="2"/>
  <c r="D31" i="2"/>
  <c r="M30" i="2"/>
  <c r="I30" i="2"/>
  <c r="D30" i="2"/>
  <c r="C25" i="2"/>
  <c r="C24" i="2"/>
  <c r="C23" i="2"/>
  <c r="C22" i="2"/>
  <c r="C21" i="2"/>
  <c r="C20" i="2"/>
  <c r="C19" i="2"/>
  <c r="C18" i="2"/>
  <c r="C17" i="2"/>
  <c r="L16" i="2"/>
  <c r="C16" i="2"/>
  <c r="L15" i="2"/>
  <c r="H15" i="2"/>
  <c r="C15" i="2"/>
  <c r="L14" i="2"/>
  <c r="H14" i="2"/>
  <c r="C14" i="2"/>
  <c r="L13" i="2"/>
  <c r="C13" i="2"/>
  <c r="K7" i="2"/>
  <c r="H7" i="2"/>
  <c r="E7" i="2"/>
  <c r="B7" i="2"/>
  <c r="D16" i="2" s="1"/>
  <c r="B53" i="2" l="1"/>
  <c r="B143" i="2"/>
  <c r="K124" i="2"/>
  <c r="K44" i="2"/>
  <c r="K54" i="2"/>
  <c r="L45" i="2"/>
  <c r="L56" i="2"/>
  <c r="B47" i="2"/>
  <c r="L59" i="2"/>
  <c r="I43" i="2"/>
  <c r="C40" i="2"/>
  <c r="C48" i="2"/>
  <c r="G64" i="2"/>
  <c r="B41" i="2"/>
  <c r="E49" i="2"/>
  <c r="E71" i="2"/>
  <c r="E41" i="2"/>
  <c r="G50" i="2"/>
  <c r="B40" i="2"/>
  <c r="C41" i="2"/>
  <c r="E42" i="2"/>
  <c r="G43" i="2"/>
  <c r="I44" i="2"/>
  <c r="K45" i="2"/>
  <c r="L46" i="2"/>
  <c r="B48" i="2"/>
  <c r="C49" i="2"/>
  <c r="E50" i="2"/>
  <c r="G51" i="2"/>
  <c r="L52" i="2"/>
  <c r="I54" i="2"/>
  <c r="G56" i="2"/>
  <c r="K59" i="2"/>
  <c r="E64" i="2"/>
  <c r="C70" i="2"/>
  <c r="E79" i="2"/>
  <c r="K92" i="2"/>
  <c r="L133" i="2"/>
  <c r="I42" i="2"/>
  <c r="K43" i="2"/>
  <c r="L44" i="2"/>
  <c r="B46" i="2"/>
  <c r="C47" i="2"/>
  <c r="E48" i="2"/>
  <c r="G49" i="2"/>
  <c r="I50" i="2"/>
  <c r="K51" i="2"/>
  <c r="G53" i="2"/>
  <c r="B55" i="2"/>
  <c r="E57" i="2"/>
  <c r="L60" i="2"/>
  <c r="G65" i="2"/>
  <c r="G72" i="2"/>
  <c r="I81" i="2"/>
  <c r="L98" i="2"/>
  <c r="B151" i="2"/>
  <c r="G40" i="2"/>
  <c r="I41" i="2"/>
  <c r="K42" i="2"/>
  <c r="L43" i="2"/>
  <c r="B45" i="2"/>
  <c r="C46" i="2"/>
  <c r="E47" i="2"/>
  <c r="G48" i="2"/>
  <c r="I49" i="2"/>
  <c r="K50" i="2"/>
  <c r="L51" i="2"/>
  <c r="I53" i="2"/>
  <c r="C55" i="2"/>
  <c r="G57" i="2"/>
  <c r="B61" i="2"/>
  <c r="I65" i="2"/>
  <c r="I73" i="2"/>
  <c r="K82" i="2"/>
  <c r="L101" i="2"/>
  <c r="I40" i="2"/>
  <c r="K41" i="2"/>
  <c r="L42" i="2"/>
  <c r="B44" i="2"/>
  <c r="C45" i="2"/>
  <c r="E46" i="2"/>
  <c r="G47" i="2"/>
  <c r="I48" i="2"/>
  <c r="K49" i="2"/>
  <c r="L50" i="2"/>
  <c r="E52" i="2"/>
  <c r="K53" i="2"/>
  <c r="E55" i="2"/>
  <c r="I57" i="2"/>
  <c r="B62" i="2"/>
  <c r="I66" i="2"/>
  <c r="K74" i="2"/>
  <c r="L83" i="2"/>
  <c r="K104" i="2"/>
  <c r="G41" i="2"/>
  <c r="K40" i="2"/>
  <c r="L41" i="2"/>
  <c r="B43" i="2"/>
  <c r="C44" i="2"/>
  <c r="E45" i="2"/>
  <c r="G46" i="2"/>
  <c r="I47" i="2"/>
  <c r="K48" i="2"/>
  <c r="L49" i="2"/>
  <c r="B51" i="2"/>
  <c r="G52" i="2"/>
  <c r="L53" i="2"/>
  <c r="K55" i="2"/>
  <c r="G58" i="2"/>
  <c r="C62" i="2"/>
  <c r="K66" i="2"/>
  <c r="L75" i="2"/>
  <c r="B85" i="2"/>
  <c r="B108" i="2"/>
  <c r="E40" i="2"/>
  <c r="L40" i="2"/>
  <c r="B42" i="2"/>
  <c r="C43" i="2"/>
  <c r="E44" i="2"/>
  <c r="G45" i="2"/>
  <c r="I46" i="2"/>
  <c r="K47" i="2"/>
  <c r="L48" i="2"/>
  <c r="B50" i="2"/>
  <c r="C51" i="2"/>
  <c r="I52" i="2"/>
  <c r="B54" i="2"/>
  <c r="C56" i="2"/>
  <c r="I58" i="2"/>
  <c r="C63" i="2"/>
  <c r="L67" i="2"/>
  <c r="B77" i="2"/>
  <c r="G86" i="2"/>
  <c r="I115" i="2"/>
  <c r="C42" i="2"/>
  <c r="E43" i="2"/>
  <c r="G44" i="2"/>
  <c r="I45" i="2"/>
  <c r="K46" i="2"/>
  <c r="L47" i="2"/>
  <c r="B49" i="2"/>
  <c r="C50" i="2"/>
  <c r="E51" i="2"/>
  <c r="K52" i="2"/>
  <c r="C54" i="2"/>
  <c r="E56" i="2"/>
  <c r="K58" i="2"/>
  <c r="E63" i="2"/>
  <c r="B69" i="2"/>
  <c r="C78" i="2"/>
  <c r="K89" i="2"/>
  <c r="I59" i="2"/>
  <c r="K60" i="2"/>
  <c r="L61" i="2"/>
  <c r="B63" i="2"/>
  <c r="C64" i="2"/>
  <c r="E65" i="2"/>
  <c r="G66" i="2"/>
  <c r="I67" i="2"/>
  <c r="K68" i="2"/>
  <c r="L69" i="2"/>
  <c r="B71" i="2"/>
  <c r="C72" i="2"/>
  <c r="E73" i="2"/>
  <c r="G74" i="2"/>
  <c r="I75" i="2"/>
  <c r="K76" i="2"/>
  <c r="L77" i="2"/>
  <c r="B79" i="2"/>
  <c r="C80" i="2"/>
  <c r="E81" i="2"/>
  <c r="G82" i="2"/>
  <c r="I83" i="2"/>
  <c r="K84" i="2"/>
  <c r="B86" i="2"/>
  <c r="K88" i="2"/>
  <c r="B92" i="2"/>
  <c r="B95" i="2"/>
  <c r="L97" i="2"/>
  <c r="C101" i="2"/>
  <c r="C104" i="2"/>
  <c r="B107" i="2"/>
  <c r="E113" i="2"/>
  <c r="G122" i="2"/>
  <c r="I131" i="2"/>
  <c r="K140" i="2"/>
  <c r="L149" i="2"/>
  <c r="K67" i="2"/>
  <c r="L68" i="2"/>
  <c r="B70" i="2"/>
  <c r="C71" i="2"/>
  <c r="E72" i="2"/>
  <c r="G73" i="2"/>
  <c r="I74" i="2"/>
  <c r="K75" i="2"/>
  <c r="L76" i="2"/>
  <c r="B78" i="2"/>
  <c r="C79" i="2"/>
  <c r="E80" i="2"/>
  <c r="G81" i="2"/>
  <c r="I82" i="2"/>
  <c r="K83" i="2"/>
  <c r="L84" i="2"/>
  <c r="E86" i="2"/>
  <c r="E89" i="2"/>
  <c r="C92" i="2"/>
  <c r="G95" i="2"/>
  <c r="G98" i="2"/>
  <c r="E101" i="2"/>
  <c r="I104" i="2"/>
  <c r="I107" i="2"/>
  <c r="G114" i="2"/>
  <c r="I123" i="2"/>
  <c r="K132" i="2"/>
  <c r="L141" i="2"/>
  <c r="E160" i="2"/>
  <c r="E174" i="2"/>
  <c r="B158" i="2"/>
  <c r="L156" i="2"/>
  <c r="K155" i="2"/>
  <c r="I154" i="2"/>
  <c r="G153" i="2"/>
  <c r="E152" i="2"/>
  <c r="C151" i="2"/>
  <c r="B150" i="2"/>
  <c r="L148" i="2"/>
  <c r="K147" i="2"/>
  <c r="I146" i="2"/>
  <c r="G145" i="2"/>
  <c r="E144" i="2"/>
  <c r="C143" i="2"/>
  <c r="B142" i="2"/>
  <c r="L140" i="2"/>
  <c r="K139" i="2"/>
  <c r="I138" i="2"/>
  <c r="G137" i="2"/>
  <c r="E136" i="2"/>
  <c r="C135" i="2"/>
  <c r="B134" i="2"/>
  <c r="L132" i="2"/>
  <c r="K131" i="2"/>
  <c r="I130" i="2"/>
  <c r="G129" i="2"/>
  <c r="E128" i="2"/>
  <c r="C127" i="2"/>
  <c r="B126" i="2"/>
  <c r="L124" i="2"/>
  <c r="K123" i="2"/>
  <c r="I122" i="2"/>
  <c r="G121" i="2"/>
  <c r="E120" i="2"/>
  <c r="C119" i="2"/>
  <c r="B118" i="2"/>
  <c r="L116" i="2"/>
  <c r="K115" i="2"/>
  <c r="I114" i="2"/>
  <c r="G113" i="2"/>
  <c r="E112" i="2"/>
  <c r="C111" i="2"/>
  <c r="B110" i="2"/>
  <c r="L108" i="2"/>
  <c r="K107" i="2"/>
  <c r="I106" i="2"/>
  <c r="G105" i="2"/>
  <c r="E104" i="2"/>
  <c r="C103" i="2"/>
  <c r="B102" i="2"/>
  <c r="L100" i="2"/>
  <c r="K99" i="2"/>
  <c r="I98" i="2"/>
  <c r="G97" i="2"/>
  <c r="E96" i="2"/>
  <c r="C95" i="2"/>
  <c r="B94" i="2"/>
  <c r="L92" i="2"/>
  <c r="K91" i="2"/>
  <c r="I90" i="2"/>
  <c r="G89" i="2"/>
  <c r="E88" i="2"/>
  <c r="C87" i="2"/>
  <c r="B159" i="2"/>
  <c r="L157" i="2"/>
  <c r="K156" i="2"/>
  <c r="I155" i="2"/>
  <c r="G154" i="2"/>
  <c r="E153" i="2"/>
  <c r="C152" i="2"/>
  <c r="G155" i="2"/>
  <c r="E154" i="2"/>
  <c r="C153" i="2"/>
  <c r="B152" i="2"/>
  <c r="L150" i="2"/>
  <c r="K149" i="2"/>
  <c r="I148" i="2"/>
  <c r="G147" i="2"/>
  <c r="E146" i="2"/>
  <c r="C145" i="2"/>
  <c r="B144" i="2"/>
  <c r="L142" i="2"/>
  <c r="K141" i="2"/>
  <c r="I140" i="2"/>
  <c r="G139" i="2"/>
  <c r="E138" i="2"/>
  <c r="C137" i="2"/>
  <c r="B136" i="2"/>
  <c r="L134" i="2"/>
  <c r="K133" i="2"/>
  <c r="I132" i="2"/>
  <c r="G131" i="2"/>
  <c r="E130" i="2"/>
  <c r="C129" i="2"/>
  <c r="B128" i="2"/>
  <c r="L126" i="2"/>
  <c r="K125" i="2"/>
  <c r="I124" i="2"/>
  <c r="G123" i="2"/>
  <c r="E122" i="2"/>
  <c r="C121" i="2"/>
  <c r="B120" i="2"/>
  <c r="L118" i="2"/>
  <c r="K117" i="2"/>
  <c r="I116" i="2"/>
  <c r="G115" i="2"/>
  <c r="E114" i="2"/>
  <c r="C113" i="2"/>
  <c r="B112" i="2"/>
  <c r="L110" i="2"/>
  <c r="K109" i="2"/>
  <c r="I108" i="2"/>
  <c r="G107" i="2"/>
  <c r="E106" i="2"/>
  <c r="C105" i="2"/>
  <c r="B104" i="2"/>
  <c r="L102" i="2"/>
  <c r="K101" i="2"/>
  <c r="I100" i="2"/>
  <c r="G99" i="2"/>
  <c r="E98" i="2"/>
  <c r="C97" i="2"/>
  <c r="B96" i="2"/>
  <c r="L94" i="2"/>
  <c r="K93" i="2"/>
  <c r="I92" i="2"/>
  <c r="G91" i="2"/>
  <c r="E90" i="2"/>
  <c r="C89" i="2"/>
  <c r="B88" i="2"/>
  <c r="L86" i="2"/>
  <c r="K85" i="2"/>
  <c r="K158" i="2"/>
  <c r="I157" i="2"/>
  <c r="G156" i="2"/>
  <c r="E155" i="2"/>
  <c r="C154" i="2"/>
  <c r="B153" i="2"/>
  <c r="L151" i="2"/>
  <c r="K150" i="2"/>
  <c r="I149" i="2"/>
  <c r="G148" i="2"/>
  <c r="E147" i="2"/>
  <c r="C146" i="2"/>
  <c r="B145" i="2"/>
  <c r="L143" i="2"/>
  <c r="K142" i="2"/>
  <c r="I141" i="2"/>
  <c r="G140" i="2"/>
  <c r="E139" i="2"/>
  <c r="C138" i="2"/>
  <c r="B137" i="2"/>
  <c r="L135" i="2"/>
  <c r="K134" i="2"/>
  <c r="I133" i="2"/>
  <c r="G132" i="2"/>
  <c r="E131" i="2"/>
  <c r="C130" i="2"/>
  <c r="B129" i="2"/>
  <c r="L127" i="2"/>
  <c r="K126" i="2"/>
  <c r="I125" i="2"/>
  <c r="G124" i="2"/>
  <c r="E123" i="2"/>
  <c r="C122" i="2"/>
  <c r="B121" i="2"/>
  <c r="L119" i="2"/>
  <c r="K118" i="2"/>
  <c r="I117" i="2"/>
  <c r="G116" i="2"/>
  <c r="E115" i="2"/>
  <c r="C114" i="2"/>
  <c r="B113" i="2"/>
  <c r="L111" i="2"/>
  <c r="K110" i="2"/>
  <c r="I109" i="2"/>
  <c r="G108" i="2"/>
  <c r="E107" i="2"/>
  <c r="C106" i="2"/>
  <c r="B105" i="2"/>
  <c r="L103" i="2"/>
  <c r="K102" i="2"/>
  <c r="I101" i="2"/>
  <c r="G100" i="2"/>
  <c r="E99" i="2"/>
  <c r="C98" i="2"/>
  <c r="B97" i="2"/>
  <c r="L95" i="2"/>
  <c r="K94" i="2"/>
  <c r="I93" i="2"/>
  <c r="G92" i="2"/>
  <c r="E91" i="2"/>
  <c r="C90" i="2"/>
  <c r="B89" i="2"/>
  <c r="L87" i="2"/>
  <c r="K86" i="2"/>
  <c r="G157" i="2"/>
  <c r="E156" i="2"/>
  <c r="C155" i="2"/>
  <c r="B154" i="2"/>
  <c r="L152" i="2"/>
  <c r="K151" i="2"/>
  <c r="I150" i="2"/>
  <c r="G149" i="2"/>
  <c r="E148" i="2"/>
  <c r="C147" i="2"/>
  <c r="B146" i="2"/>
  <c r="L144" i="2"/>
  <c r="K143" i="2"/>
  <c r="I142" i="2"/>
  <c r="G141" i="2"/>
  <c r="E140" i="2"/>
  <c r="C139" i="2"/>
  <c r="B138" i="2"/>
  <c r="L136" i="2"/>
  <c r="K135" i="2"/>
  <c r="I134" i="2"/>
  <c r="G133" i="2"/>
  <c r="E132" i="2"/>
  <c r="C131" i="2"/>
  <c r="B130" i="2"/>
  <c r="L128" i="2"/>
  <c r="K127" i="2"/>
  <c r="I126" i="2"/>
  <c r="G125" i="2"/>
  <c r="E124" i="2"/>
  <c r="C123" i="2"/>
  <c r="B122" i="2"/>
  <c r="L120" i="2"/>
  <c r="K119" i="2"/>
  <c r="I118" i="2"/>
  <c r="G117" i="2"/>
  <c r="E116" i="2"/>
  <c r="C115" i="2"/>
  <c r="B114" i="2"/>
  <c r="L112" i="2"/>
  <c r="K111" i="2"/>
  <c r="I110" i="2"/>
  <c r="G109" i="2"/>
  <c r="E108" i="2"/>
  <c r="C107" i="2"/>
  <c r="B106" i="2"/>
  <c r="L104" i="2"/>
  <c r="K103" i="2"/>
  <c r="I102" i="2"/>
  <c r="G101" i="2"/>
  <c r="E100" i="2"/>
  <c r="C99" i="2"/>
  <c r="B98" i="2"/>
  <c r="L96" i="2"/>
  <c r="K95" i="2"/>
  <c r="I94" i="2"/>
  <c r="G93" i="2"/>
  <c r="E92" i="2"/>
  <c r="C91" i="2"/>
  <c r="B90" i="2"/>
  <c r="L88" i="2"/>
  <c r="K87" i="2"/>
  <c r="I86" i="2"/>
  <c r="L169" i="2"/>
  <c r="K168" i="2"/>
  <c r="I167" i="2"/>
  <c r="G166" i="2"/>
  <c r="E165" i="2"/>
  <c r="C164" i="2"/>
  <c r="B163" i="2"/>
  <c r="L161" i="2"/>
  <c r="K160" i="2"/>
  <c r="I159" i="2"/>
  <c r="G158" i="2"/>
  <c r="E157" i="2"/>
  <c r="C156" i="2"/>
  <c r="B155" i="2"/>
  <c r="L153" i="2"/>
  <c r="K152" i="2"/>
  <c r="I151" i="2"/>
  <c r="G150" i="2"/>
  <c r="E149" i="2"/>
  <c r="C148" i="2"/>
  <c r="B147" i="2"/>
  <c r="L145" i="2"/>
  <c r="K144" i="2"/>
  <c r="I143" i="2"/>
  <c r="G142" i="2"/>
  <c r="E141" i="2"/>
  <c r="C140" i="2"/>
  <c r="B139" i="2"/>
  <c r="L137" i="2"/>
  <c r="K136" i="2"/>
  <c r="I135" i="2"/>
  <c r="G134" i="2"/>
  <c r="E133" i="2"/>
  <c r="C132" i="2"/>
  <c r="B131" i="2"/>
  <c r="L129" i="2"/>
  <c r="K128" i="2"/>
  <c r="I127" i="2"/>
  <c r="G126" i="2"/>
  <c r="E125" i="2"/>
  <c r="C124" i="2"/>
  <c r="B123" i="2"/>
  <c r="L121" i="2"/>
  <c r="K120" i="2"/>
  <c r="I119" i="2"/>
  <c r="G118" i="2"/>
  <c r="E117" i="2"/>
  <c r="C116" i="2"/>
  <c r="B115" i="2"/>
  <c r="L113" i="2"/>
  <c r="K112" i="2"/>
  <c r="I111" i="2"/>
  <c r="G110" i="2"/>
  <c r="E109" i="2"/>
  <c r="C108" i="2"/>
  <c r="K219" i="2"/>
  <c r="G205" i="2"/>
  <c r="E196" i="2"/>
  <c r="C187" i="2"/>
  <c r="E179" i="2"/>
  <c r="I176" i="2"/>
  <c r="I174" i="2"/>
  <c r="C173" i="2"/>
  <c r="B172" i="2"/>
  <c r="L170" i="2"/>
  <c r="K169" i="2"/>
  <c r="I168" i="2"/>
  <c r="G167" i="2"/>
  <c r="E166" i="2"/>
  <c r="C165" i="2"/>
  <c r="B164" i="2"/>
  <c r="L162" i="2"/>
  <c r="K161" i="2"/>
  <c r="I160" i="2"/>
  <c r="G159" i="2"/>
  <c r="E158" i="2"/>
  <c r="C157" i="2"/>
  <c r="B156" i="2"/>
  <c r="L154" i="2"/>
  <c r="K153" i="2"/>
  <c r="I152" i="2"/>
  <c r="G151" i="2"/>
  <c r="E150" i="2"/>
  <c r="C149" i="2"/>
  <c r="B148" i="2"/>
  <c r="L146" i="2"/>
  <c r="K145" i="2"/>
  <c r="I144" i="2"/>
  <c r="G143" i="2"/>
  <c r="E142" i="2"/>
  <c r="C141" i="2"/>
  <c r="B140" i="2"/>
  <c r="L138" i="2"/>
  <c r="K137" i="2"/>
  <c r="I136" i="2"/>
  <c r="G135" i="2"/>
  <c r="E134" i="2"/>
  <c r="C133" i="2"/>
  <c r="B132" i="2"/>
  <c r="L130" i="2"/>
  <c r="K129" i="2"/>
  <c r="I128" i="2"/>
  <c r="G127" i="2"/>
  <c r="E126" i="2"/>
  <c r="C125" i="2"/>
  <c r="B124" i="2"/>
  <c r="L122" i="2"/>
  <c r="K121" i="2"/>
  <c r="I120" i="2"/>
  <c r="G119" i="2"/>
  <c r="E118" i="2"/>
  <c r="C117" i="2"/>
  <c r="B116" i="2"/>
  <c r="L114" i="2"/>
  <c r="K113" i="2"/>
  <c r="I112" i="2"/>
  <c r="G111" i="2"/>
  <c r="E110" i="2"/>
  <c r="B157" i="2"/>
  <c r="L155" i="2"/>
  <c r="K154" i="2"/>
  <c r="I153" i="2"/>
  <c r="G152" i="2"/>
  <c r="E151" i="2"/>
  <c r="C150" i="2"/>
  <c r="B149" i="2"/>
  <c r="L147" i="2"/>
  <c r="K146" i="2"/>
  <c r="I145" i="2"/>
  <c r="G144" i="2"/>
  <c r="E143" i="2"/>
  <c r="C142" i="2"/>
  <c r="B141" i="2"/>
  <c r="L139" i="2"/>
  <c r="K138" i="2"/>
  <c r="I137" i="2"/>
  <c r="G136" i="2"/>
  <c r="E135" i="2"/>
  <c r="C134" i="2"/>
  <c r="B133" i="2"/>
  <c r="L131" i="2"/>
  <c r="K130" i="2"/>
  <c r="I129" i="2"/>
  <c r="G128" i="2"/>
  <c r="E127" i="2"/>
  <c r="C126" i="2"/>
  <c r="B125" i="2"/>
  <c r="L123" i="2"/>
  <c r="K122" i="2"/>
  <c r="I121" i="2"/>
  <c r="G120" i="2"/>
  <c r="E119" i="2"/>
  <c r="C118" i="2"/>
  <c r="B117" i="2"/>
  <c r="L115" i="2"/>
  <c r="K114" i="2"/>
  <c r="I113" i="2"/>
  <c r="G112" i="2"/>
  <c r="E111" i="2"/>
  <c r="C110" i="2"/>
  <c r="B109" i="2"/>
  <c r="L107" i="2"/>
  <c r="K106" i="2"/>
  <c r="I105" i="2"/>
  <c r="G104" i="2"/>
  <c r="E103" i="2"/>
  <c r="C102" i="2"/>
  <c r="B101" i="2"/>
  <c r="L99" i="2"/>
  <c r="K98" i="2"/>
  <c r="I97" i="2"/>
  <c r="G96" i="2"/>
  <c r="E95" i="2"/>
  <c r="C94" i="2"/>
  <c r="B93" i="2"/>
  <c r="L91" i="2"/>
  <c r="K90" i="2"/>
  <c r="I89" i="2"/>
  <c r="G88" i="2"/>
  <c r="E87" i="2"/>
  <c r="C86" i="2"/>
  <c r="L289" i="2"/>
  <c r="B52" i="2"/>
  <c r="C53" i="2"/>
  <c r="E54" i="2"/>
  <c r="G55" i="2"/>
  <c r="I56" i="2"/>
  <c r="K57" i="2"/>
  <c r="L58" i="2"/>
  <c r="B60" i="2"/>
  <c r="C61" i="2"/>
  <c r="E62" i="2"/>
  <c r="G63" i="2"/>
  <c r="I64" i="2"/>
  <c r="K65" i="2"/>
  <c r="L66" i="2"/>
  <c r="B68" i="2"/>
  <c r="C69" i="2"/>
  <c r="E70" i="2"/>
  <c r="G71" i="2"/>
  <c r="I72" i="2"/>
  <c r="K73" i="2"/>
  <c r="L74" i="2"/>
  <c r="B76" i="2"/>
  <c r="C77" i="2"/>
  <c r="E78" i="2"/>
  <c r="G79" i="2"/>
  <c r="I80" i="2"/>
  <c r="K81" i="2"/>
  <c r="L82" i="2"/>
  <c r="B84" i="2"/>
  <c r="C85" i="2"/>
  <c r="B87" i="2"/>
  <c r="L89" i="2"/>
  <c r="C93" i="2"/>
  <c r="C96" i="2"/>
  <c r="B99" i="2"/>
  <c r="E102" i="2"/>
  <c r="E105" i="2"/>
  <c r="K108" i="2"/>
  <c r="K116" i="2"/>
  <c r="L125" i="2"/>
  <c r="B135" i="2"/>
  <c r="C144" i="2"/>
  <c r="C52" i="2"/>
  <c r="E53" i="2"/>
  <c r="G54" i="2"/>
  <c r="I55" i="2"/>
  <c r="K56" i="2"/>
  <c r="L57" i="2"/>
  <c r="B59" i="2"/>
  <c r="C60" i="2"/>
  <c r="E61" i="2"/>
  <c r="G62" i="2"/>
  <c r="I63" i="2"/>
  <c r="K64" i="2"/>
  <c r="L65" i="2"/>
  <c r="B67" i="2"/>
  <c r="C68" i="2"/>
  <c r="E69" i="2"/>
  <c r="G70" i="2"/>
  <c r="I71" i="2"/>
  <c r="K72" i="2"/>
  <c r="L73" i="2"/>
  <c r="B75" i="2"/>
  <c r="C76" i="2"/>
  <c r="E77" i="2"/>
  <c r="G78" i="2"/>
  <c r="I79" i="2"/>
  <c r="K80" i="2"/>
  <c r="L81" i="2"/>
  <c r="B83" i="2"/>
  <c r="C84" i="2"/>
  <c r="E85" i="2"/>
  <c r="G87" i="2"/>
  <c r="G90" i="2"/>
  <c r="E93" i="2"/>
  <c r="I96" i="2"/>
  <c r="I99" i="2"/>
  <c r="G102" i="2"/>
  <c r="K105" i="2"/>
  <c r="C109" i="2"/>
  <c r="L117" i="2"/>
  <c r="B127" i="2"/>
  <c r="C136" i="2"/>
  <c r="E145" i="2"/>
  <c r="B58" i="2"/>
  <c r="C59" i="2"/>
  <c r="E60" i="2"/>
  <c r="G61" i="2"/>
  <c r="I62" i="2"/>
  <c r="K63" i="2"/>
  <c r="L64" i="2"/>
  <c r="B66" i="2"/>
  <c r="C67" i="2"/>
  <c r="E68" i="2"/>
  <c r="G69" i="2"/>
  <c r="I70" i="2"/>
  <c r="K71" i="2"/>
  <c r="L72" i="2"/>
  <c r="B74" i="2"/>
  <c r="C75" i="2"/>
  <c r="E76" i="2"/>
  <c r="G77" i="2"/>
  <c r="I78" i="2"/>
  <c r="K79" i="2"/>
  <c r="L80" i="2"/>
  <c r="B82" i="2"/>
  <c r="C83" i="2"/>
  <c r="E84" i="2"/>
  <c r="G85" i="2"/>
  <c r="I87" i="2"/>
  <c r="L90" i="2"/>
  <c r="L93" i="2"/>
  <c r="K96" i="2"/>
  <c r="B100" i="2"/>
  <c r="B103" i="2"/>
  <c r="L105" i="2"/>
  <c r="L109" i="2"/>
  <c r="B119" i="2"/>
  <c r="C128" i="2"/>
  <c r="E137" i="2"/>
  <c r="G146" i="2"/>
  <c r="L55" i="2"/>
  <c r="B57" i="2"/>
  <c r="C58" i="2"/>
  <c r="E59" i="2"/>
  <c r="G60" i="2"/>
  <c r="I61" i="2"/>
  <c r="K62" i="2"/>
  <c r="L63" i="2"/>
  <c r="B65" i="2"/>
  <c r="C66" i="2"/>
  <c r="E67" i="2"/>
  <c r="G68" i="2"/>
  <c r="I69" i="2"/>
  <c r="K70" i="2"/>
  <c r="L71" i="2"/>
  <c r="B73" i="2"/>
  <c r="C74" i="2"/>
  <c r="E75" i="2"/>
  <c r="G76" i="2"/>
  <c r="I77" i="2"/>
  <c r="K78" i="2"/>
  <c r="L79" i="2"/>
  <c r="B81" i="2"/>
  <c r="C82" i="2"/>
  <c r="E83" i="2"/>
  <c r="G84" i="2"/>
  <c r="I85" i="2"/>
  <c r="C88" i="2"/>
  <c r="B91" i="2"/>
  <c r="E94" i="2"/>
  <c r="E97" i="2"/>
  <c r="C100" i="2"/>
  <c r="G103" i="2"/>
  <c r="G106" i="2"/>
  <c r="B111" i="2"/>
  <c r="C120" i="2"/>
  <c r="E129" i="2"/>
  <c r="G138" i="2"/>
  <c r="I147" i="2"/>
  <c r="L54" i="2"/>
  <c r="B56" i="2"/>
  <c r="C57" i="2"/>
  <c r="E58" i="2"/>
  <c r="G59" i="2"/>
  <c r="I60" i="2"/>
  <c r="K61" i="2"/>
  <c r="L62" i="2"/>
  <c r="B64" i="2"/>
  <c r="C65" i="2"/>
  <c r="E66" i="2"/>
  <c r="G67" i="2"/>
  <c r="I68" i="2"/>
  <c r="K69" i="2"/>
  <c r="L70" i="2"/>
  <c r="B72" i="2"/>
  <c r="C73" i="2"/>
  <c r="E74" i="2"/>
  <c r="G75" i="2"/>
  <c r="I76" i="2"/>
  <c r="K77" i="2"/>
  <c r="L78" i="2"/>
  <c r="B80" i="2"/>
  <c r="C81" i="2"/>
  <c r="E82" i="2"/>
  <c r="G83" i="2"/>
  <c r="I84" i="2"/>
  <c r="L85" i="2"/>
  <c r="I88" i="2"/>
  <c r="I91" i="2"/>
  <c r="G94" i="2"/>
  <c r="K97" i="2"/>
  <c r="K100" i="2"/>
  <c r="I103" i="2"/>
  <c r="L106" i="2"/>
  <c r="C112" i="2"/>
  <c r="E121" i="2"/>
  <c r="G130" i="2"/>
  <c r="I139" i="2"/>
  <c r="K148" i="2"/>
  <c r="C158" i="2"/>
  <c r="E159" i="2"/>
  <c r="G160" i="2"/>
  <c r="I161" i="2"/>
  <c r="K162" i="2"/>
  <c r="L163" i="2"/>
  <c r="B165" i="2"/>
  <c r="C166" i="2"/>
  <c r="E167" i="2"/>
  <c r="G168" i="2"/>
  <c r="I169" i="2"/>
  <c r="K170" i="2"/>
  <c r="L171" i="2"/>
  <c r="B173" i="2"/>
  <c r="E176" i="2"/>
  <c r="C179" i="2"/>
  <c r="B186" i="2"/>
  <c r="C195" i="2"/>
  <c r="E204" i="2"/>
  <c r="E216" i="2"/>
  <c r="L249" i="2"/>
  <c r="B171" i="2"/>
  <c r="C172" i="2"/>
  <c r="E173" i="2"/>
  <c r="K174" i="2"/>
  <c r="L176" i="2"/>
  <c r="E180" i="2"/>
  <c r="E188" i="2"/>
  <c r="G197" i="2"/>
  <c r="I206" i="2"/>
  <c r="E224" i="2"/>
  <c r="C330" i="2"/>
  <c r="I158" i="2"/>
  <c r="K159" i="2"/>
  <c r="L160" i="2"/>
  <c r="B162" i="2"/>
  <c r="C163" i="2"/>
  <c r="E164" i="2"/>
  <c r="G165" i="2"/>
  <c r="I166" i="2"/>
  <c r="K167" i="2"/>
  <c r="L168" i="2"/>
  <c r="B170" i="2"/>
  <c r="C171" i="2"/>
  <c r="E172" i="2"/>
  <c r="G173" i="2"/>
  <c r="L174" i="2"/>
  <c r="B177" i="2"/>
  <c r="G180" i="2"/>
  <c r="G189" i="2"/>
  <c r="I198" i="2"/>
  <c r="K207" i="2"/>
  <c r="L228" i="2"/>
  <c r="L159" i="2"/>
  <c r="B161" i="2"/>
  <c r="C162" i="2"/>
  <c r="E163" i="2"/>
  <c r="G164" i="2"/>
  <c r="I165" i="2"/>
  <c r="K166" i="2"/>
  <c r="L167" i="2"/>
  <c r="B169" i="2"/>
  <c r="C170" i="2"/>
  <c r="E171" i="2"/>
  <c r="G172" i="2"/>
  <c r="I173" i="2"/>
  <c r="C175" i="2"/>
  <c r="K177" i="2"/>
  <c r="G181" i="2"/>
  <c r="I190" i="2"/>
  <c r="K199" i="2"/>
  <c r="L208" i="2"/>
  <c r="L233" i="2"/>
  <c r="I156" i="2"/>
  <c r="K157" i="2"/>
  <c r="L158" i="2"/>
  <c r="B160" i="2"/>
  <c r="C161" i="2"/>
  <c r="E162" i="2"/>
  <c r="G163" i="2"/>
  <c r="I164" i="2"/>
  <c r="K165" i="2"/>
  <c r="L166" i="2"/>
  <c r="B168" i="2"/>
  <c r="C169" i="2"/>
  <c r="E170" i="2"/>
  <c r="G171" i="2"/>
  <c r="I172" i="2"/>
  <c r="K173" i="2"/>
  <c r="G175" i="2"/>
  <c r="B178" i="2"/>
  <c r="I182" i="2"/>
  <c r="K191" i="2"/>
  <c r="L200" i="2"/>
  <c r="B210" i="2"/>
  <c r="B243" i="2"/>
  <c r="C160" i="2"/>
  <c r="E161" i="2"/>
  <c r="G162" i="2"/>
  <c r="I163" i="2"/>
  <c r="K164" i="2"/>
  <c r="L165" i="2"/>
  <c r="B167" i="2"/>
  <c r="C168" i="2"/>
  <c r="E169" i="2"/>
  <c r="G170" i="2"/>
  <c r="I171" i="2"/>
  <c r="K172" i="2"/>
  <c r="B174" i="2"/>
  <c r="K175" i="2"/>
  <c r="C178" i="2"/>
  <c r="K183" i="2"/>
  <c r="L192" i="2"/>
  <c r="B202" i="2"/>
  <c r="G211" i="2"/>
  <c r="C252" i="2"/>
  <c r="C159" i="2"/>
  <c r="G161" i="2"/>
  <c r="I162" i="2"/>
  <c r="K163" i="2"/>
  <c r="L164" i="2"/>
  <c r="B166" i="2"/>
  <c r="C167" i="2"/>
  <c r="E168" i="2"/>
  <c r="G169" i="2"/>
  <c r="I170" i="2"/>
  <c r="K171" i="2"/>
  <c r="L172" i="2"/>
  <c r="C174" i="2"/>
  <c r="L175" i="2"/>
  <c r="L178" i="2"/>
  <c r="L184" i="2"/>
  <c r="B194" i="2"/>
  <c r="C203" i="2"/>
  <c r="E213" i="2"/>
  <c r="L265" i="2"/>
  <c r="B321" i="2"/>
  <c r="G174" i="2"/>
  <c r="I175" i="2"/>
  <c r="K176" i="2"/>
  <c r="L177" i="2"/>
  <c r="B179" i="2"/>
  <c r="C180" i="2"/>
  <c r="E181" i="2"/>
  <c r="G182" i="2"/>
  <c r="I183" i="2"/>
  <c r="K184" i="2"/>
  <c r="L185" i="2"/>
  <c r="B187" i="2"/>
  <c r="C188" i="2"/>
  <c r="E189" i="2"/>
  <c r="G190" i="2"/>
  <c r="I191" i="2"/>
  <c r="K192" i="2"/>
  <c r="L193" i="2"/>
  <c r="B195" i="2"/>
  <c r="C196" i="2"/>
  <c r="E197" i="2"/>
  <c r="G198" i="2"/>
  <c r="I199" i="2"/>
  <c r="K200" i="2"/>
  <c r="L201" i="2"/>
  <c r="B203" i="2"/>
  <c r="C204" i="2"/>
  <c r="E205" i="2"/>
  <c r="G206" i="2"/>
  <c r="I207" i="2"/>
  <c r="K208" i="2"/>
  <c r="L209" i="2"/>
  <c r="C211" i="2"/>
  <c r="B213" i="2"/>
  <c r="I215" i="2"/>
  <c r="B219" i="2"/>
  <c r="I223" i="2"/>
  <c r="C228" i="2"/>
  <c r="K232" i="2"/>
  <c r="L241" i="2"/>
  <c r="B251" i="2"/>
  <c r="I263" i="2"/>
  <c r="E285" i="2"/>
  <c r="E339" i="2"/>
  <c r="I181" i="2"/>
  <c r="K182" i="2"/>
  <c r="L183" i="2"/>
  <c r="B185" i="2"/>
  <c r="C186" i="2"/>
  <c r="E187" i="2"/>
  <c r="G188" i="2"/>
  <c r="I189" i="2"/>
  <c r="K190" i="2"/>
  <c r="L191" i="2"/>
  <c r="B193" i="2"/>
  <c r="C194" i="2"/>
  <c r="E195" i="2"/>
  <c r="G196" i="2"/>
  <c r="I197" i="2"/>
  <c r="K198" i="2"/>
  <c r="L199" i="2"/>
  <c r="B201" i="2"/>
  <c r="C202" i="2"/>
  <c r="E203" i="2"/>
  <c r="G204" i="2"/>
  <c r="I205" i="2"/>
  <c r="K206" i="2"/>
  <c r="L207" i="2"/>
  <c r="B209" i="2"/>
  <c r="E210" i="2"/>
  <c r="K211" i="2"/>
  <c r="G213" i="2"/>
  <c r="G216" i="2"/>
  <c r="C220" i="2"/>
  <c r="K224" i="2"/>
  <c r="E229" i="2"/>
  <c r="B235" i="2"/>
  <c r="C244" i="2"/>
  <c r="E253" i="2"/>
  <c r="C268" i="2"/>
  <c r="G294" i="2"/>
  <c r="B176" i="2"/>
  <c r="C177" i="2"/>
  <c r="E178" i="2"/>
  <c r="G179" i="2"/>
  <c r="I180" i="2"/>
  <c r="K181" i="2"/>
  <c r="L182" i="2"/>
  <c r="B184" i="2"/>
  <c r="C185" i="2"/>
  <c r="E186" i="2"/>
  <c r="G187" i="2"/>
  <c r="I188" i="2"/>
  <c r="K189" i="2"/>
  <c r="L190" i="2"/>
  <c r="B192" i="2"/>
  <c r="C193" i="2"/>
  <c r="E194" i="2"/>
  <c r="G195" i="2"/>
  <c r="I196" i="2"/>
  <c r="K197" i="2"/>
  <c r="L198" i="2"/>
  <c r="B200" i="2"/>
  <c r="C201" i="2"/>
  <c r="E202" i="2"/>
  <c r="G203" i="2"/>
  <c r="I204" i="2"/>
  <c r="K205" i="2"/>
  <c r="L206" i="2"/>
  <c r="B208" i="2"/>
  <c r="C209" i="2"/>
  <c r="G210" i="2"/>
  <c r="L211" i="2"/>
  <c r="B214" i="2"/>
  <c r="K216" i="2"/>
  <c r="L220" i="2"/>
  <c r="G225" i="2"/>
  <c r="B230" i="2"/>
  <c r="C236" i="2"/>
  <c r="E245" i="2"/>
  <c r="G254" i="2"/>
  <c r="G270" i="2"/>
  <c r="B299" i="2"/>
  <c r="L173" i="2"/>
  <c r="B175" i="2"/>
  <c r="C176" i="2"/>
  <c r="E177" i="2"/>
  <c r="G178" i="2"/>
  <c r="I179" i="2"/>
  <c r="K180" i="2"/>
  <c r="L181" i="2"/>
  <c r="B183" i="2"/>
  <c r="C184" i="2"/>
  <c r="E185" i="2"/>
  <c r="G186" i="2"/>
  <c r="I187" i="2"/>
  <c r="K188" i="2"/>
  <c r="L189" i="2"/>
  <c r="B191" i="2"/>
  <c r="C192" i="2"/>
  <c r="E193" i="2"/>
  <c r="G194" i="2"/>
  <c r="I195" i="2"/>
  <c r="K196" i="2"/>
  <c r="L197" i="2"/>
  <c r="B199" i="2"/>
  <c r="C200" i="2"/>
  <c r="E201" i="2"/>
  <c r="G202" i="2"/>
  <c r="I203" i="2"/>
  <c r="K204" i="2"/>
  <c r="L205" i="2"/>
  <c r="B207" i="2"/>
  <c r="C208" i="2"/>
  <c r="E209" i="2"/>
  <c r="I210" i="2"/>
  <c r="C212" i="2"/>
  <c r="C214" i="2"/>
  <c r="G217" i="2"/>
  <c r="E221" i="2"/>
  <c r="L225" i="2"/>
  <c r="G230" i="2"/>
  <c r="E237" i="2"/>
  <c r="G246" i="2"/>
  <c r="K255" i="2"/>
  <c r="K272" i="2"/>
  <c r="I303" i="2"/>
  <c r="G177" i="2"/>
  <c r="I178" i="2"/>
  <c r="K179" i="2"/>
  <c r="L180" i="2"/>
  <c r="B182" i="2"/>
  <c r="C183" i="2"/>
  <c r="E184" i="2"/>
  <c r="G185" i="2"/>
  <c r="I186" i="2"/>
  <c r="K187" i="2"/>
  <c r="L188" i="2"/>
  <c r="B190" i="2"/>
  <c r="C191" i="2"/>
  <c r="E192" i="2"/>
  <c r="G193" i="2"/>
  <c r="I194" i="2"/>
  <c r="K195" i="2"/>
  <c r="L196" i="2"/>
  <c r="B198" i="2"/>
  <c r="C199" i="2"/>
  <c r="E200" i="2"/>
  <c r="G201" i="2"/>
  <c r="I202" i="2"/>
  <c r="K203" i="2"/>
  <c r="L204" i="2"/>
  <c r="B206" i="2"/>
  <c r="C207" i="2"/>
  <c r="E208" i="2"/>
  <c r="G209" i="2"/>
  <c r="K210" i="2"/>
  <c r="E212" i="2"/>
  <c r="G214" i="2"/>
  <c r="I217" i="2"/>
  <c r="B222" i="2"/>
  <c r="I226" i="2"/>
  <c r="C231" i="2"/>
  <c r="G238" i="2"/>
  <c r="I247" i="2"/>
  <c r="C257" i="2"/>
  <c r="B275" i="2"/>
  <c r="L311" i="2"/>
  <c r="E175" i="2"/>
  <c r="G176" i="2"/>
  <c r="I177" i="2"/>
  <c r="K178" i="2"/>
  <c r="L179" i="2"/>
  <c r="B181" i="2"/>
  <c r="C182" i="2"/>
  <c r="E183" i="2"/>
  <c r="G184" i="2"/>
  <c r="I185" i="2"/>
  <c r="K186" i="2"/>
  <c r="L187" i="2"/>
  <c r="B189" i="2"/>
  <c r="C190" i="2"/>
  <c r="E191" i="2"/>
  <c r="G192" i="2"/>
  <c r="I193" i="2"/>
  <c r="K194" i="2"/>
  <c r="L195" i="2"/>
  <c r="B197" i="2"/>
  <c r="C198" i="2"/>
  <c r="E199" i="2"/>
  <c r="G200" i="2"/>
  <c r="I201" i="2"/>
  <c r="K202" i="2"/>
  <c r="L203" i="2"/>
  <c r="B205" i="2"/>
  <c r="C206" i="2"/>
  <c r="E207" i="2"/>
  <c r="G208" i="2"/>
  <c r="I209" i="2"/>
  <c r="L210" i="2"/>
  <c r="I212" i="2"/>
  <c r="C215" i="2"/>
  <c r="L217" i="2"/>
  <c r="G222" i="2"/>
  <c r="B227" i="2"/>
  <c r="I231" i="2"/>
  <c r="I239" i="2"/>
  <c r="K248" i="2"/>
  <c r="B259" i="2"/>
  <c r="B278" i="2"/>
  <c r="B180" i="2"/>
  <c r="C181" i="2"/>
  <c r="E182" i="2"/>
  <c r="G183" i="2"/>
  <c r="I184" i="2"/>
  <c r="K185" i="2"/>
  <c r="L186" i="2"/>
  <c r="B188" i="2"/>
  <c r="C189" i="2"/>
  <c r="E190" i="2"/>
  <c r="G191" i="2"/>
  <c r="I192" i="2"/>
  <c r="K193" i="2"/>
  <c r="L194" i="2"/>
  <c r="B196" i="2"/>
  <c r="C197" i="2"/>
  <c r="E198" i="2"/>
  <c r="G199" i="2"/>
  <c r="I200" i="2"/>
  <c r="K201" i="2"/>
  <c r="L202" i="2"/>
  <c r="B204" i="2"/>
  <c r="C205" i="2"/>
  <c r="E206" i="2"/>
  <c r="G207" i="2"/>
  <c r="I208" i="2"/>
  <c r="K209" i="2"/>
  <c r="B211" i="2"/>
  <c r="L212" i="2"/>
  <c r="E215" i="2"/>
  <c r="I218" i="2"/>
  <c r="C223" i="2"/>
  <c r="K227" i="2"/>
  <c r="E232" i="2"/>
  <c r="K240" i="2"/>
  <c r="E261" i="2"/>
  <c r="B281" i="2"/>
  <c r="C338" i="2"/>
  <c r="D25" i="2"/>
  <c r="D23" i="2"/>
  <c r="D17" i="2"/>
  <c r="D24" i="2"/>
  <c r="D15" i="2"/>
  <c r="D19" i="2"/>
  <c r="D20" i="2"/>
  <c r="D18" i="2"/>
  <c r="D13" i="2"/>
  <c r="D21" i="2"/>
  <c r="D22" i="2"/>
  <c r="D14" i="2"/>
  <c r="I214" i="2"/>
  <c r="K215" i="2"/>
  <c r="L216" i="2"/>
  <c r="B218" i="2"/>
  <c r="C219" i="2"/>
  <c r="E220" i="2"/>
  <c r="G221" i="2"/>
  <c r="I222" i="2"/>
  <c r="K223" i="2"/>
  <c r="L224" i="2"/>
  <c r="B226" i="2"/>
  <c r="C227" i="2"/>
  <c r="E228" i="2"/>
  <c r="G229" i="2"/>
  <c r="I230" i="2"/>
  <c r="K231" i="2"/>
  <c r="L232" i="2"/>
  <c r="B234" i="2"/>
  <c r="C235" i="2"/>
  <c r="E236" i="2"/>
  <c r="G237" i="2"/>
  <c r="I238" i="2"/>
  <c r="K239" i="2"/>
  <c r="L240" i="2"/>
  <c r="B242" i="2"/>
  <c r="C243" i="2"/>
  <c r="E244" i="2"/>
  <c r="G245" i="2"/>
  <c r="I246" i="2"/>
  <c r="K247" i="2"/>
  <c r="L248" i="2"/>
  <c r="B250" i="2"/>
  <c r="C251" i="2"/>
  <c r="E252" i="2"/>
  <c r="G253" i="2"/>
  <c r="I254" i="2"/>
  <c r="L255" i="2"/>
  <c r="E257" i="2"/>
  <c r="E259" i="2"/>
  <c r="I261" i="2"/>
  <c r="L263" i="2"/>
  <c r="C266" i="2"/>
  <c r="G268" i="2"/>
  <c r="K270" i="2"/>
  <c r="B273" i="2"/>
  <c r="E275" i="2"/>
  <c r="G278" i="2"/>
  <c r="G281" i="2"/>
  <c r="I285" i="2"/>
  <c r="C290" i="2"/>
  <c r="K294" i="2"/>
  <c r="E299" i="2"/>
  <c r="L303" i="2"/>
  <c r="B313" i="2"/>
  <c r="C322" i="2"/>
  <c r="E331" i="2"/>
  <c r="C210" i="2"/>
  <c r="E211" i="2"/>
  <c r="G212" i="2"/>
  <c r="I213" i="2"/>
  <c r="K214" i="2"/>
  <c r="L215" i="2"/>
  <c r="B217" i="2"/>
  <c r="C218" i="2"/>
  <c r="E219" i="2"/>
  <c r="G220" i="2"/>
  <c r="I221" i="2"/>
  <c r="K222" i="2"/>
  <c r="L223" i="2"/>
  <c r="B225" i="2"/>
  <c r="C226" i="2"/>
  <c r="E227" i="2"/>
  <c r="G228" i="2"/>
  <c r="I229" i="2"/>
  <c r="K230" i="2"/>
  <c r="L231" i="2"/>
  <c r="B233" i="2"/>
  <c r="C234" i="2"/>
  <c r="E235" i="2"/>
  <c r="G236" i="2"/>
  <c r="I237" i="2"/>
  <c r="K238" i="2"/>
  <c r="L239" i="2"/>
  <c r="B241" i="2"/>
  <c r="C242" i="2"/>
  <c r="E243" i="2"/>
  <c r="G244" i="2"/>
  <c r="I245" i="2"/>
  <c r="K246" i="2"/>
  <c r="L247" i="2"/>
  <c r="B249" i="2"/>
  <c r="C250" i="2"/>
  <c r="E251" i="2"/>
  <c r="G252" i="2"/>
  <c r="I253" i="2"/>
  <c r="K254" i="2"/>
  <c r="B256" i="2"/>
  <c r="G257" i="2"/>
  <c r="I259" i="2"/>
  <c r="L261" i="2"/>
  <c r="C264" i="2"/>
  <c r="G266" i="2"/>
  <c r="K268" i="2"/>
  <c r="B271" i="2"/>
  <c r="E273" i="2"/>
  <c r="K275" i="2"/>
  <c r="K278" i="2"/>
  <c r="L281" i="2"/>
  <c r="G286" i="2"/>
  <c r="B291" i="2"/>
  <c r="I295" i="2"/>
  <c r="C300" i="2"/>
  <c r="B305" i="2"/>
  <c r="C314" i="2"/>
  <c r="E323" i="2"/>
  <c r="G332" i="2"/>
  <c r="K213" i="2"/>
  <c r="L214" i="2"/>
  <c r="B216" i="2"/>
  <c r="C217" i="2"/>
  <c r="E218" i="2"/>
  <c r="G219" i="2"/>
  <c r="I220" i="2"/>
  <c r="K221" i="2"/>
  <c r="L222" i="2"/>
  <c r="B224" i="2"/>
  <c r="C225" i="2"/>
  <c r="E226" i="2"/>
  <c r="G227" i="2"/>
  <c r="I228" i="2"/>
  <c r="K229" i="2"/>
  <c r="L230" i="2"/>
  <c r="B232" i="2"/>
  <c r="C233" i="2"/>
  <c r="E234" i="2"/>
  <c r="G235" i="2"/>
  <c r="I236" i="2"/>
  <c r="K237" i="2"/>
  <c r="L238" i="2"/>
  <c r="B240" i="2"/>
  <c r="C241" i="2"/>
  <c r="E242" i="2"/>
  <c r="G243" i="2"/>
  <c r="I244" i="2"/>
  <c r="K245" i="2"/>
  <c r="L246" i="2"/>
  <c r="B248" i="2"/>
  <c r="C249" i="2"/>
  <c r="E250" i="2"/>
  <c r="G251" i="2"/>
  <c r="I252" i="2"/>
  <c r="K253" i="2"/>
  <c r="L254" i="2"/>
  <c r="C256" i="2"/>
  <c r="L257" i="2"/>
  <c r="K259" i="2"/>
  <c r="B262" i="2"/>
  <c r="E264" i="2"/>
  <c r="I266" i="2"/>
  <c r="L268" i="2"/>
  <c r="C271" i="2"/>
  <c r="G273" i="2"/>
  <c r="C276" i="2"/>
  <c r="C279" i="2"/>
  <c r="C282" i="2"/>
  <c r="K286" i="2"/>
  <c r="E291" i="2"/>
  <c r="L295" i="2"/>
  <c r="G300" i="2"/>
  <c r="C306" i="2"/>
  <c r="E315" i="2"/>
  <c r="G324" i="2"/>
  <c r="I333" i="2"/>
  <c r="C339" i="2"/>
  <c r="B338" i="2"/>
  <c r="L336" i="2"/>
  <c r="K335" i="2"/>
  <c r="I334" i="2"/>
  <c r="G333" i="2"/>
  <c r="E332" i="2"/>
  <c r="C331" i="2"/>
  <c r="B330" i="2"/>
  <c r="L328" i="2"/>
  <c r="K327" i="2"/>
  <c r="I326" i="2"/>
  <c r="G325" i="2"/>
  <c r="E324" i="2"/>
  <c r="C323" i="2"/>
  <c r="B322" i="2"/>
  <c r="L320" i="2"/>
  <c r="K319" i="2"/>
  <c r="I318" i="2"/>
  <c r="G317" i="2"/>
  <c r="E316" i="2"/>
  <c r="C315" i="2"/>
  <c r="B314" i="2"/>
  <c r="L312" i="2"/>
  <c r="K311" i="2"/>
  <c r="I310" i="2"/>
  <c r="G309" i="2"/>
  <c r="E308" i="2"/>
  <c r="C307" i="2"/>
  <c r="B306" i="2"/>
  <c r="L304" i="2"/>
  <c r="K303" i="2"/>
  <c r="I302" i="2"/>
  <c r="G301" i="2"/>
  <c r="E300" i="2"/>
  <c r="C299" i="2"/>
  <c r="B298" i="2"/>
  <c r="L296" i="2"/>
  <c r="K295" i="2"/>
  <c r="I294" i="2"/>
  <c r="G293" i="2"/>
  <c r="E292" i="2"/>
  <c r="C291" i="2"/>
  <c r="B290" i="2"/>
  <c r="L288" i="2"/>
  <c r="K287" i="2"/>
  <c r="I286" i="2"/>
  <c r="G285" i="2"/>
  <c r="E284" i="2"/>
  <c r="C283" i="2"/>
  <c r="B282" i="2"/>
  <c r="L280" i="2"/>
  <c r="K279" i="2"/>
  <c r="I278" i="2"/>
  <c r="G277" i="2"/>
  <c r="E276" i="2"/>
  <c r="C275" i="2"/>
  <c r="B274" i="2"/>
  <c r="L272" i="2"/>
  <c r="K271" i="2"/>
  <c r="I270" i="2"/>
  <c r="G269" i="2"/>
  <c r="E268" i="2"/>
  <c r="C267" i="2"/>
  <c r="B266" i="2"/>
  <c r="L264" i="2"/>
  <c r="K263" i="2"/>
  <c r="I262" i="2"/>
  <c r="G261" i="2"/>
  <c r="E260" i="2"/>
  <c r="C259" i="2"/>
  <c r="B258" i="2"/>
  <c r="L256" i="2"/>
  <c r="B339" i="2"/>
  <c r="L337" i="2"/>
  <c r="K336" i="2"/>
  <c r="I335" i="2"/>
  <c r="G334" i="2"/>
  <c r="E333" i="2"/>
  <c r="C332" i="2"/>
  <c r="B331" i="2"/>
  <c r="L329" i="2"/>
  <c r="K328" i="2"/>
  <c r="I327" i="2"/>
  <c r="G326" i="2"/>
  <c r="E325" i="2"/>
  <c r="C324" i="2"/>
  <c r="B323" i="2"/>
  <c r="L321" i="2"/>
  <c r="K320" i="2"/>
  <c r="I319" i="2"/>
  <c r="G318" i="2"/>
  <c r="E317" i="2"/>
  <c r="C316" i="2"/>
  <c r="B315" i="2"/>
  <c r="L313" i="2"/>
  <c r="K312" i="2"/>
  <c r="I311" i="2"/>
  <c r="G310" i="2"/>
  <c r="E309" i="2"/>
  <c r="C308" i="2"/>
  <c r="B307" i="2"/>
  <c r="L305" i="2"/>
  <c r="K304" i="2"/>
  <c r="L338" i="2"/>
  <c r="K337" i="2"/>
  <c r="I336" i="2"/>
  <c r="G335" i="2"/>
  <c r="E334" i="2"/>
  <c r="C333" i="2"/>
  <c r="B332" i="2"/>
  <c r="L330" i="2"/>
  <c r="K329" i="2"/>
  <c r="I328" i="2"/>
  <c r="G327" i="2"/>
  <c r="E326" i="2"/>
  <c r="C325" i="2"/>
  <c r="B324" i="2"/>
  <c r="L322" i="2"/>
  <c r="K321" i="2"/>
  <c r="I320" i="2"/>
  <c r="G319" i="2"/>
  <c r="E318" i="2"/>
  <c r="C317" i="2"/>
  <c r="B316" i="2"/>
  <c r="L314" i="2"/>
  <c r="K313" i="2"/>
  <c r="I312" i="2"/>
  <c r="G311" i="2"/>
  <c r="E310" i="2"/>
  <c r="C309" i="2"/>
  <c r="B308" i="2"/>
  <c r="L306" i="2"/>
  <c r="K305" i="2"/>
  <c r="I304" i="2"/>
  <c r="G303" i="2"/>
  <c r="E302" i="2"/>
  <c r="C301" i="2"/>
  <c r="B300" i="2"/>
  <c r="L298" i="2"/>
  <c r="K297" i="2"/>
  <c r="I296" i="2"/>
  <c r="G295" i="2"/>
  <c r="E294" i="2"/>
  <c r="C293" i="2"/>
  <c r="B292" i="2"/>
  <c r="L290" i="2"/>
  <c r="K289" i="2"/>
  <c r="I288" i="2"/>
  <c r="G287" i="2"/>
  <c r="E286" i="2"/>
  <c r="C285" i="2"/>
  <c r="B284" i="2"/>
  <c r="L282" i="2"/>
  <c r="K281" i="2"/>
  <c r="I280" i="2"/>
  <c r="G279" i="2"/>
  <c r="E278" i="2"/>
  <c r="C277" i="2"/>
  <c r="B276" i="2"/>
  <c r="L274" i="2"/>
  <c r="K273" i="2"/>
  <c r="I272" i="2"/>
  <c r="G271" i="2"/>
  <c r="E270" i="2"/>
  <c r="C269" i="2"/>
  <c r="B268" i="2"/>
  <c r="L266" i="2"/>
  <c r="K265" i="2"/>
  <c r="I264" i="2"/>
  <c r="G263" i="2"/>
  <c r="E262" i="2"/>
  <c r="C261" i="2"/>
  <c r="B260" i="2"/>
  <c r="L258" i="2"/>
  <c r="K257" i="2"/>
  <c r="I256" i="2"/>
  <c r="G255" i="2"/>
  <c r="L339" i="2"/>
  <c r="K338" i="2"/>
  <c r="I337" i="2"/>
  <c r="G336" i="2"/>
  <c r="E335" i="2"/>
  <c r="C334" i="2"/>
  <c r="B333" i="2"/>
  <c r="L331" i="2"/>
  <c r="K330" i="2"/>
  <c r="I329" i="2"/>
  <c r="G328" i="2"/>
  <c r="E327" i="2"/>
  <c r="C326" i="2"/>
  <c r="B325" i="2"/>
  <c r="L323" i="2"/>
  <c r="K322" i="2"/>
  <c r="I321" i="2"/>
  <c r="G320" i="2"/>
  <c r="E319" i="2"/>
  <c r="C318" i="2"/>
  <c r="B317" i="2"/>
  <c r="L315" i="2"/>
  <c r="K314" i="2"/>
  <c r="I313" i="2"/>
  <c r="G312" i="2"/>
  <c r="E311" i="2"/>
  <c r="C310" i="2"/>
  <c r="B309" i="2"/>
  <c r="L307" i="2"/>
  <c r="K306" i="2"/>
  <c r="I305" i="2"/>
  <c r="G304" i="2"/>
  <c r="E303" i="2"/>
  <c r="C302" i="2"/>
  <c r="B301" i="2"/>
  <c r="L299" i="2"/>
  <c r="K298" i="2"/>
  <c r="I297" i="2"/>
  <c r="G296" i="2"/>
  <c r="E295" i="2"/>
  <c r="C294" i="2"/>
  <c r="B293" i="2"/>
  <c r="L291" i="2"/>
  <c r="K290" i="2"/>
  <c r="I289" i="2"/>
  <c r="G288" i="2"/>
  <c r="E287" i="2"/>
  <c r="C286" i="2"/>
  <c r="B285" i="2"/>
  <c r="L283" i="2"/>
  <c r="K282" i="2"/>
  <c r="I281" i="2"/>
  <c r="G280" i="2"/>
  <c r="E279" i="2"/>
  <c r="C278" i="2"/>
  <c r="B277" i="2"/>
  <c r="L275" i="2"/>
  <c r="K274" i="2"/>
  <c r="I273" i="2"/>
  <c r="G272" i="2"/>
  <c r="E271" i="2"/>
  <c r="C270" i="2"/>
  <c r="B269" i="2"/>
  <c r="L267" i="2"/>
  <c r="K266" i="2"/>
  <c r="I265" i="2"/>
  <c r="G264" i="2"/>
  <c r="E263" i="2"/>
  <c r="C262" i="2"/>
  <c r="B261" i="2"/>
  <c r="L259" i="2"/>
  <c r="K258" i="2"/>
  <c r="I257" i="2"/>
  <c r="K339" i="2"/>
  <c r="I338" i="2"/>
  <c r="G337" i="2"/>
  <c r="E336" i="2"/>
  <c r="C335" i="2"/>
  <c r="B334" i="2"/>
  <c r="L332" i="2"/>
  <c r="K331" i="2"/>
  <c r="I330" i="2"/>
  <c r="G329" i="2"/>
  <c r="E328" i="2"/>
  <c r="C327" i="2"/>
  <c r="B326" i="2"/>
  <c r="L324" i="2"/>
  <c r="K323" i="2"/>
  <c r="I322" i="2"/>
  <c r="G321" i="2"/>
  <c r="E320" i="2"/>
  <c r="C319" i="2"/>
  <c r="B318" i="2"/>
  <c r="L316" i="2"/>
  <c r="K315" i="2"/>
  <c r="I314" i="2"/>
  <c r="G313" i="2"/>
  <c r="E312" i="2"/>
  <c r="C311" i="2"/>
  <c r="B310" i="2"/>
  <c r="L308" i="2"/>
  <c r="K307" i="2"/>
  <c r="I306" i="2"/>
  <c r="G305" i="2"/>
  <c r="E304" i="2"/>
  <c r="C303" i="2"/>
  <c r="B302" i="2"/>
  <c r="L300" i="2"/>
  <c r="K299" i="2"/>
  <c r="I298" i="2"/>
  <c r="G297" i="2"/>
  <c r="E296" i="2"/>
  <c r="C295" i="2"/>
  <c r="B294" i="2"/>
  <c r="L292" i="2"/>
  <c r="K291" i="2"/>
  <c r="I290" i="2"/>
  <c r="G289" i="2"/>
  <c r="E288" i="2"/>
  <c r="C287" i="2"/>
  <c r="B286" i="2"/>
  <c r="L284" i="2"/>
  <c r="K283" i="2"/>
  <c r="I282" i="2"/>
  <c r="I339" i="2"/>
  <c r="G338" i="2"/>
  <c r="E337" i="2"/>
  <c r="C336" i="2"/>
  <c r="B335" i="2"/>
  <c r="L333" i="2"/>
  <c r="K332" i="2"/>
  <c r="I331" i="2"/>
  <c r="G330" i="2"/>
  <c r="E329" i="2"/>
  <c r="C328" i="2"/>
  <c r="B327" i="2"/>
  <c r="L325" i="2"/>
  <c r="K324" i="2"/>
  <c r="I323" i="2"/>
  <c r="G322" i="2"/>
  <c r="E321" i="2"/>
  <c r="C320" i="2"/>
  <c r="B319" i="2"/>
  <c r="L317" i="2"/>
  <c r="K316" i="2"/>
  <c r="I315" i="2"/>
  <c r="G314" i="2"/>
  <c r="E313" i="2"/>
  <c r="C312" i="2"/>
  <c r="B311" i="2"/>
  <c r="L309" i="2"/>
  <c r="K308" i="2"/>
  <c r="I307" i="2"/>
  <c r="G306" i="2"/>
  <c r="E305" i="2"/>
  <c r="C304" i="2"/>
  <c r="B303" i="2"/>
  <c r="L301" i="2"/>
  <c r="K300" i="2"/>
  <c r="I299" i="2"/>
  <c r="G298" i="2"/>
  <c r="E297" i="2"/>
  <c r="C296" i="2"/>
  <c r="B295" i="2"/>
  <c r="L293" i="2"/>
  <c r="K292" i="2"/>
  <c r="I291" i="2"/>
  <c r="G290" i="2"/>
  <c r="E289" i="2"/>
  <c r="C288" i="2"/>
  <c r="B287" i="2"/>
  <c r="L285" i="2"/>
  <c r="K284" i="2"/>
  <c r="I283" i="2"/>
  <c r="G282" i="2"/>
  <c r="E281" i="2"/>
  <c r="C280" i="2"/>
  <c r="B279" i="2"/>
  <c r="L277" i="2"/>
  <c r="K276" i="2"/>
  <c r="I275" i="2"/>
  <c r="G339" i="2"/>
  <c r="E338" i="2"/>
  <c r="C337" i="2"/>
  <c r="B336" i="2"/>
  <c r="L334" i="2"/>
  <c r="K333" i="2"/>
  <c r="I332" i="2"/>
  <c r="G331" i="2"/>
  <c r="E330" i="2"/>
  <c r="C329" i="2"/>
  <c r="B328" i="2"/>
  <c r="L326" i="2"/>
  <c r="K325" i="2"/>
  <c r="I324" i="2"/>
  <c r="G323" i="2"/>
  <c r="E322" i="2"/>
  <c r="C321" i="2"/>
  <c r="B320" i="2"/>
  <c r="L318" i="2"/>
  <c r="K317" i="2"/>
  <c r="I316" i="2"/>
  <c r="G315" i="2"/>
  <c r="E314" i="2"/>
  <c r="C313" i="2"/>
  <c r="B312" i="2"/>
  <c r="L310" i="2"/>
  <c r="K309" i="2"/>
  <c r="I308" i="2"/>
  <c r="G307" i="2"/>
  <c r="E306" i="2"/>
  <c r="C305" i="2"/>
  <c r="B304" i="2"/>
  <c r="L302" i="2"/>
  <c r="K301" i="2"/>
  <c r="I300" i="2"/>
  <c r="G299" i="2"/>
  <c r="E298" i="2"/>
  <c r="C297" i="2"/>
  <c r="B296" i="2"/>
  <c r="L294" i="2"/>
  <c r="K293" i="2"/>
  <c r="I292" i="2"/>
  <c r="G291" i="2"/>
  <c r="E290" i="2"/>
  <c r="C289" i="2"/>
  <c r="B288" i="2"/>
  <c r="L286" i="2"/>
  <c r="K285" i="2"/>
  <c r="I284" i="2"/>
  <c r="G283" i="2"/>
  <c r="E282" i="2"/>
  <c r="C281" i="2"/>
  <c r="B280" i="2"/>
  <c r="L278" i="2"/>
  <c r="K277" i="2"/>
  <c r="I276" i="2"/>
  <c r="G275" i="2"/>
  <c r="E274" i="2"/>
  <c r="C273" i="2"/>
  <c r="B272" i="2"/>
  <c r="L270" i="2"/>
  <c r="K269" i="2"/>
  <c r="I268" i="2"/>
  <c r="G267" i="2"/>
  <c r="E266" i="2"/>
  <c r="C265" i="2"/>
  <c r="B264" i="2"/>
  <c r="L262" i="2"/>
  <c r="K261" i="2"/>
  <c r="I260" i="2"/>
  <c r="G259" i="2"/>
  <c r="I211" i="2"/>
  <c r="K212" i="2"/>
  <c r="L213" i="2"/>
  <c r="B215" i="2"/>
  <c r="C216" i="2"/>
  <c r="E217" i="2"/>
  <c r="G218" i="2"/>
  <c r="I219" i="2"/>
  <c r="K220" i="2"/>
  <c r="L221" i="2"/>
  <c r="B223" i="2"/>
  <c r="C224" i="2"/>
  <c r="E225" i="2"/>
  <c r="G226" i="2"/>
  <c r="I227" i="2"/>
  <c r="K228" i="2"/>
  <c r="L229" i="2"/>
  <c r="B231" i="2"/>
  <c r="C232" i="2"/>
  <c r="E233" i="2"/>
  <c r="G234" i="2"/>
  <c r="I235" i="2"/>
  <c r="K236" i="2"/>
  <c r="L237" i="2"/>
  <c r="B239" i="2"/>
  <c r="C240" i="2"/>
  <c r="E241" i="2"/>
  <c r="G242" i="2"/>
  <c r="I243" i="2"/>
  <c r="K244" i="2"/>
  <c r="L245" i="2"/>
  <c r="B247" i="2"/>
  <c r="C248" i="2"/>
  <c r="E249" i="2"/>
  <c r="G250" i="2"/>
  <c r="I251" i="2"/>
  <c r="K252" i="2"/>
  <c r="L253" i="2"/>
  <c r="B255" i="2"/>
  <c r="E256" i="2"/>
  <c r="C258" i="2"/>
  <c r="C260" i="2"/>
  <c r="G262" i="2"/>
  <c r="K264" i="2"/>
  <c r="B267" i="2"/>
  <c r="E269" i="2"/>
  <c r="I271" i="2"/>
  <c r="L273" i="2"/>
  <c r="G276" i="2"/>
  <c r="I279" i="2"/>
  <c r="B283" i="2"/>
  <c r="I287" i="2"/>
  <c r="C292" i="2"/>
  <c r="K296" i="2"/>
  <c r="E301" i="2"/>
  <c r="E307" i="2"/>
  <c r="G316" i="2"/>
  <c r="I325" i="2"/>
  <c r="K334" i="2"/>
  <c r="G233" i="2"/>
  <c r="I234" i="2"/>
  <c r="K235" i="2"/>
  <c r="L236" i="2"/>
  <c r="B238" i="2"/>
  <c r="C239" i="2"/>
  <c r="E240" i="2"/>
  <c r="G241" i="2"/>
  <c r="I242" i="2"/>
  <c r="K243" i="2"/>
  <c r="L244" i="2"/>
  <c r="B246" i="2"/>
  <c r="C247" i="2"/>
  <c r="E248" i="2"/>
  <c r="G249" i="2"/>
  <c r="I250" i="2"/>
  <c r="K251" i="2"/>
  <c r="L252" i="2"/>
  <c r="B254" i="2"/>
  <c r="C255" i="2"/>
  <c r="G256" i="2"/>
  <c r="E258" i="2"/>
  <c r="G260" i="2"/>
  <c r="K262" i="2"/>
  <c r="B265" i="2"/>
  <c r="E267" i="2"/>
  <c r="I269" i="2"/>
  <c r="L271" i="2"/>
  <c r="C274" i="2"/>
  <c r="L276" i="2"/>
  <c r="L279" i="2"/>
  <c r="E283" i="2"/>
  <c r="L287" i="2"/>
  <c r="G292" i="2"/>
  <c r="B297" i="2"/>
  <c r="I301" i="2"/>
  <c r="G308" i="2"/>
  <c r="I317" i="2"/>
  <c r="K326" i="2"/>
  <c r="L335" i="2"/>
  <c r="K218" i="2"/>
  <c r="L219" i="2"/>
  <c r="B221" i="2"/>
  <c r="C222" i="2"/>
  <c r="E223" i="2"/>
  <c r="G224" i="2"/>
  <c r="I225" i="2"/>
  <c r="K226" i="2"/>
  <c r="L227" i="2"/>
  <c r="B229" i="2"/>
  <c r="C230" i="2"/>
  <c r="E231" i="2"/>
  <c r="G232" i="2"/>
  <c r="I233" i="2"/>
  <c r="K234" i="2"/>
  <c r="L235" i="2"/>
  <c r="B237" i="2"/>
  <c r="C238" i="2"/>
  <c r="E239" i="2"/>
  <c r="G240" i="2"/>
  <c r="I241" i="2"/>
  <c r="K242" i="2"/>
  <c r="L243" i="2"/>
  <c r="B245" i="2"/>
  <c r="C246" i="2"/>
  <c r="E247" i="2"/>
  <c r="G248" i="2"/>
  <c r="I249" i="2"/>
  <c r="K250" i="2"/>
  <c r="L251" i="2"/>
  <c r="B253" i="2"/>
  <c r="C254" i="2"/>
  <c r="E255" i="2"/>
  <c r="K256" i="2"/>
  <c r="G258" i="2"/>
  <c r="K260" i="2"/>
  <c r="B263" i="2"/>
  <c r="E265" i="2"/>
  <c r="I267" i="2"/>
  <c r="L269" i="2"/>
  <c r="C272" i="2"/>
  <c r="G274" i="2"/>
  <c r="E277" i="2"/>
  <c r="E280" i="2"/>
  <c r="C284" i="2"/>
  <c r="K288" i="2"/>
  <c r="E293" i="2"/>
  <c r="L297" i="2"/>
  <c r="G302" i="2"/>
  <c r="I309" i="2"/>
  <c r="K318" i="2"/>
  <c r="L327" i="2"/>
  <c r="B337" i="2"/>
  <c r="B212" i="2"/>
  <c r="C213" i="2"/>
  <c r="E214" i="2"/>
  <c r="G215" i="2"/>
  <c r="I216" i="2"/>
  <c r="K217" i="2"/>
  <c r="L218" i="2"/>
  <c r="B220" i="2"/>
  <c r="C221" i="2"/>
  <c r="E222" i="2"/>
  <c r="G223" i="2"/>
  <c r="I224" i="2"/>
  <c r="K225" i="2"/>
  <c r="L226" i="2"/>
  <c r="B228" i="2"/>
  <c r="C229" i="2"/>
  <c r="E230" i="2"/>
  <c r="G231" i="2"/>
  <c r="I232" i="2"/>
  <c r="K233" i="2"/>
  <c r="L234" i="2"/>
  <c r="B236" i="2"/>
  <c r="C237" i="2"/>
  <c r="E238" i="2"/>
  <c r="G239" i="2"/>
  <c r="I240" i="2"/>
  <c r="K241" i="2"/>
  <c r="L242" i="2"/>
  <c r="B244" i="2"/>
  <c r="C245" i="2"/>
  <c r="E246" i="2"/>
  <c r="G247" i="2"/>
  <c r="I248" i="2"/>
  <c r="K249" i="2"/>
  <c r="L250" i="2"/>
  <c r="B252" i="2"/>
  <c r="C253" i="2"/>
  <c r="E254" i="2"/>
  <c r="I255" i="2"/>
  <c r="B257" i="2"/>
  <c r="I258" i="2"/>
  <c r="L260" i="2"/>
  <c r="C263" i="2"/>
  <c r="G265" i="2"/>
  <c r="K267" i="2"/>
  <c r="B270" i="2"/>
  <c r="E272" i="2"/>
  <c r="I274" i="2"/>
  <c r="I277" i="2"/>
  <c r="K280" i="2"/>
  <c r="G284" i="2"/>
  <c r="B289" i="2"/>
  <c r="I293" i="2"/>
  <c r="C298" i="2"/>
  <c r="K302" i="2"/>
  <c r="K310" i="2"/>
  <c r="L319" i="2"/>
  <c r="B329" i="2"/>
</calcChain>
</file>

<file path=xl/sharedStrings.xml><?xml version="1.0" encoding="utf-8"?>
<sst xmlns="http://schemas.openxmlformats.org/spreadsheetml/2006/main" count="1410" uniqueCount="874">
  <si>
    <t>JOB APPLICATION TRACKER</t>
  </si>
  <si>
    <t>JOB APPLICATION TRACKER  |  START HERE</t>
  </si>
  <si>
    <t>START</t>
  </si>
  <si>
    <t>DASHBOARD</t>
  </si>
  <si>
    <t>APPLICATIONS</t>
  </si>
  <si>
    <t>ACTIVITY</t>
  </si>
  <si>
    <t>SETUP</t>
  </si>
  <si>
    <t>Use this guide in the clean workbook when you are ready to track your own job search.</t>
  </si>
  <si>
    <t>REAL / BLANK GUIDE — Use this guide in the clean workbook when you are ready to track your own job search.</t>
  </si>
  <si>
    <t>QUICK WORKFLOW — ONE CONNECTED VIEW OF YOUR JOB SEARCH</t>
  </si>
  <si>
    <t>1</t>
  </si>
  <si>
    <t>Start here for a quick health check. Review pipeline totals, upcoming interviews and overdue actions; then choose an application to see its details and related activity in one place.</t>
  </si>
  <si>
    <t>2</t>
  </si>
  <si>
    <t>Record each opportunity once in the master list. Add the company, role, job description, salary range, currency, compensation period, dates, status, priority, next action and job link so the Dashboard summarizes the pipeline automatically.</t>
  </si>
  <si>
    <t>Record each opportunity once in the master list. Add the company, role, salary range, currency, compensation period, dates, status, priority, next action and job link so the Dashboard summarizes the pipeline automatically.</t>
  </si>
  <si>
    <t>3</t>
  </si>
  <si>
    <t>Build a history for every application. Log tasks, follow-ups, interviews, research, documents, offers and deadlines using the matching Application ID. Choose a Category, type a clear custom Activity Type, and use Activity Date and Next Due to maintain the timeline.</t>
  </si>
  <si>
    <t>Build a history for every application. Log follow-ups, interviews, research, documents, offers and deadlines using the matching Application ID; Activity Date records when it happened and Next Due records what is coming.</t>
  </si>
  <si>
    <t>4</t>
  </si>
  <si>
    <t>Personalize the workbook without editing formulas. Adjust the two Dashboard time windows and edit the dropdown options under headings that match the APPLICATIONS and ACTIVITY fields. Activity Type examples are optional because that field accepts custom text.</t>
  </si>
  <si>
    <t>Personalize the workbook without editing formulas. Adjust the two Dashboard time windows and edit the dropdown options under headings that exactly match the APPLICATIONS and ACTIVITY fields.</t>
  </si>
  <si>
    <t>Best practice: keep Application IDs unique, use dropdowns consistently, update Status and Next Action after each milestone, and record every important interaction in ACTIVITY. This creates a reliable timeline and keeps the Dashboard useful.</t>
  </si>
  <si>
    <t>KEEP THE WORKBOOK RELIABLE</t>
  </si>
  <si>
    <t>This REAL edition is ready for your own job search. Begin in APPLICATIONS, log milestones in ACTIVITY and customize dropdowns in SETUP. Keep table headers, formula columns and worksheet tabs intact so all automation continues to work.</t>
  </si>
  <si>
    <t>For the real copy, keep START HERE – REAL and delete START HERE – DEMO. Clear sample data rows only, then enter your own records. Leave table headers, formula columns and worksheet tabs intact so dropdowns, links and Dashboard calculations continue to work.</t>
  </si>
  <si>
    <t>JOB SEARCH DASHBOARD</t>
  </si>
  <si>
    <t>TOTAL</t>
  </si>
  <si>
    <t>TOTAL APPLICATIONS</t>
  </si>
  <si>
    <t>ACTIVE</t>
  </si>
  <si>
    <t>ACTIVE PIPELINE</t>
  </si>
  <si>
    <t>UPCOMING INTERVIEWS</t>
  </si>
  <si>
    <t>OVERDUE ACTIONS</t>
  </si>
  <si>
    <t>PIPELINE</t>
  </si>
  <si>
    <t>APPLICATION PIPELINE</t>
  </si>
  <si>
    <t>SCHEDULE</t>
  </si>
  <si>
    <t>DATES &amp; ACTIONS</t>
  </si>
  <si>
    <t>STAGE</t>
  </si>
  <si>
    <t>COUNT</t>
  </si>
  <si>
    <t>% TOTAL</t>
  </si>
  <si>
    <t>ACTIONS</t>
  </si>
  <si>
    <t>Planning to Apply</t>
  </si>
  <si>
    <t>Due today</t>
  </si>
  <si>
    <t>Applied and Waiting</t>
  </si>
  <si>
    <t>Under Review</t>
  </si>
  <si>
    <t>Interviewing</t>
  </si>
  <si>
    <t>Applications without next action</t>
  </si>
  <si>
    <t>Offer Received</t>
  </si>
  <si>
    <t>Accepted</t>
  </si>
  <si>
    <t>Rejected</t>
  </si>
  <si>
    <t>Withdrawn</t>
  </si>
  <si>
    <t>On Hold</t>
  </si>
  <si>
    <t>No Response</t>
  </si>
  <si>
    <t>High-priority applications</t>
  </si>
  <si>
    <t>Medium-priority applications</t>
  </si>
  <si>
    <t>Low-priority applications</t>
  </si>
  <si>
    <t>APPLICATION OVERVIEW</t>
  </si>
  <si>
    <t>SELECT APPLICATION</t>
  </si>
  <si>
    <t>APP-001 — Northstar Analytics</t>
  </si>
  <si>
    <t>APP-001 — Northstar Analytics is the default. Use this dropdown to review any application and its recorded activity.</t>
  </si>
  <si>
    <t xml:space="preserve">COMPANY  </t>
  </si>
  <si>
    <t>COMPANY</t>
  </si>
  <si>
    <t xml:space="preserve">JOB TITLE  </t>
  </si>
  <si>
    <t>JOB TITLE</t>
  </si>
  <si>
    <t xml:space="preserve">STATUS  </t>
  </si>
  <si>
    <t>STATUS</t>
  </si>
  <si>
    <t xml:space="preserve">LOCATION  </t>
  </si>
  <si>
    <t>LOCATION</t>
  </si>
  <si>
    <t xml:space="preserve">WORK MODE  </t>
  </si>
  <si>
    <t>WORK MODE</t>
  </si>
  <si>
    <t xml:space="preserve">PRIORITY  </t>
  </si>
  <si>
    <t>PRIORITY</t>
  </si>
  <si>
    <t xml:space="preserve">DATE APPLIED  </t>
  </si>
  <si>
    <t>DATE APPLIED</t>
  </si>
  <si>
    <t xml:space="preserve">NEXT ACTION  </t>
  </si>
  <si>
    <t>NEXT ACTION</t>
  </si>
  <si>
    <t xml:space="preserve">ACTION DUE  </t>
  </si>
  <si>
    <t>ACTION DUE</t>
  </si>
  <si>
    <t xml:space="preserve">SOURCE  </t>
  </si>
  <si>
    <t>SOURCE</t>
  </si>
  <si>
    <t xml:space="preserve">JOB TYPE  </t>
  </si>
  <si>
    <t>JOB TYPE</t>
  </si>
  <si>
    <t xml:space="preserve">JOB LINK  </t>
  </si>
  <si>
    <t>JOB LINK</t>
  </si>
  <si>
    <t xml:space="preserve">SALARY RANGE  </t>
  </si>
  <si>
    <t>SALARY RANGE</t>
  </si>
  <si>
    <t>JOB DESCRIPTION</t>
  </si>
  <si>
    <t>NOTES</t>
  </si>
  <si>
    <t>APPLICATION ACTIVITY</t>
  </si>
  <si>
    <t>Category</t>
  </si>
  <si>
    <t>Activity Type</t>
  </si>
  <si>
    <t>Activity Date</t>
  </si>
  <si>
    <t>Status</t>
  </si>
  <si>
    <t>Next Due</t>
  </si>
  <si>
    <t>Contact</t>
  </si>
  <si>
    <t>Details</t>
  </si>
  <si>
    <t>Record and maintain applications in the master list below. Review an application and its activity summary on the DASHBOARD tab.</t>
  </si>
  <si>
    <t>Application ID</t>
  </si>
  <si>
    <t>Date Applied</t>
  </si>
  <si>
    <t>Company</t>
  </si>
  <si>
    <t>Job Title</t>
  </si>
  <si>
    <t>Job Description</t>
  </si>
  <si>
    <t>Location</t>
  </si>
  <si>
    <t>Work Mode</t>
  </si>
  <si>
    <t>Job Type</t>
  </si>
  <si>
    <t>Salary Range</t>
  </si>
  <si>
    <t>Currency</t>
  </si>
  <si>
    <t>Salary Period</t>
  </si>
  <si>
    <t>Application Code</t>
  </si>
  <si>
    <t>Source</t>
  </si>
  <si>
    <t>Priority</t>
  </si>
  <si>
    <t>Next Action</t>
  </si>
  <si>
    <t>Action Due</t>
  </si>
  <si>
    <t>Job Link</t>
  </si>
  <si>
    <t>Notes</t>
  </si>
  <si>
    <t>APP-001</t>
  </si>
  <si>
    <t>APP-002</t>
  </si>
  <si>
    <t>APP-003</t>
  </si>
  <si>
    <t>APP-004</t>
  </si>
  <si>
    <t>APP-005</t>
  </si>
  <si>
    <t>APP-006</t>
  </si>
  <si>
    <t>APP-007</t>
  </si>
  <si>
    <t>APP-008</t>
  </si>
  <si>
    <t>APP-009</t>
  </si>
  <si>
    <t>APP-010</t>
  </si>
  <si>
    <t>APP-011</t>
  </si>
  <si>
    <t>APP-012</t>
  </si>
  <si>
    <t>APP-013</t>
  </si>
  <si>
    <t>APP-014</t>
  </si>
  <si>
    <t>APP-015</t>
  </si>
  <si>
    <t>APP-016</t>
  </si>
  <si>
    <t>APP-017</t>
  </si>
  <si>
    <t>APP-018</t>
  </si>
  <si>
    <t>APP-019</t>
  </si>
  <si>
    <t>APP-020</t>
  </si>
  <si>
    <t>APP-021</t>
  </si>
  <si>
    <t>APP-022</t>
  </si>
  <si>
    <t>APP-023</t>
  </si>
  <si>
    <t>APP-024</t>
  </si>
  <si>
    <t>APP-025</t>
  </si>
  <si>
    <t>APP-026</t>
  </si>
  <si>
    <t>APP-027</t>
  </si>
  <si>
    <t>APP-028</t>
  </si>
  <si>
    <t>APP-029</t>
  </si>
  <si>
    <t>APP-030</t>
  </si>
  <si>
    <t>APP-031</t>
  </si>
  <si>
    <t>APP-032</t>
  </si>
  <si>
    <t>APP-033</t>
  </si>
  <si>
    <t>APP-034</t>
  </si>
  <si>
    <t>APP-035</t>
  </si>
  <si>
    <t>APP-036</t>
  </si>
  <si>
    <t>APP-037</t>
  </si>
  <si>
    <t>APP-038</t>
  </si>
  <si>
    <t>APP-039</t>
  </si>
  <si>
    <t>APP-040</t>
  </si>
  <si>
    <t>APP-041</t>
  </si>
  <si>
    <t>APP-042</t>
  </si>
  <si>
    <t>APP-043</t>
  </si>
  <si>
    <t>APP-044</t>
  </si>
  <si>
    <t>APP-045</t>
  </si>
  <si>
    <t>APP-046</t>
  </si>
  <si>
    <t>APP-047</t>
  </si>
  <si>
    <t>APP-048</t>
  </si>
  <si>
    <t>APP-049</t>
  </si>
  <si>
    <t>APP-050</t>
  </si>
  <si>
    <t>APP-051</t>
  </si>
  <si>
    <t>APP-052</t>
  </si>
  <si>
    <t>APP-053</t>
  </si>
  <si>
    <t>APP-054</t>
  </si>
  <si>
    <t>APP-055</t>
  </si>
  <si>
    <t>APP-056</t>
  </si>
  <si>
    <t>APP-057</t>
  </si>
  <si>
    <t>APP-058</t>
  </si>
  <si>
    <t>APP-059</t>
  </si>
  <si>
    <t>APP-060</t>
  </si>
  <si>
    <t>APP-061</t>
  </si>
  <si>
    <t>APP-062</t>
  </si>
  <si>
    <t>APP-063</t>
  </si>
  <si>
    <t>APP-064</t>
  </si>
  <si>
    <t>APP-065</t>
  </si>
  <si>
    <t>APP-066</t>
  </si>
  <si>
    <t>APP-067</t>
  </si>
  <si>
    <t>APP-068</t>
  </si>
  <si>
    <t>APP-069</t>
  </si>
  <si>
    <t>APP-070</t>
  </si>
  <si>
    <t>APP-071</t>
  </si>
  <si>
    <t>APP-072</t>
  </si>
  <si>
    <t>APP-073</t>
  </si>
  <si>
    <t>APP-074</t>
  </si>
  <si>
    <t>APP-075</t>
  </si>
  <si>
    <t>APP-076</t>
  </si>
  <si>
    <t>APP-077</t>
  </si>
  <si>
    <t>APP-078</t>
  </si>
  <si>
    <t>APP-079</t>
  </si>
  <si>
    <t>APP-080</t>
  </si>
  <si>
    <t>APP-081</t>
  </si>
  <si>
    <t>APP-082</t>
  </si>
  <si>
    <t>APP-083</t>
  </si>
  <si>
    <t>APP-084</t>
  </si>
  <si>
    <t>APP-085</t>
  </si>
  <si>
    <t>APP-086</t>
  </si>
  <si>
    <t>APP-087</t>
  </si>
  <si>
    <t>APP-088</t>
  </si>
  <si>
    <t>APP-089</t>
  </si>
  <si>
    <t>APP-090</t>
  </si>
  <si>
    <t>APP-091</t>
  </si>
  <si>
    <t>APP-092</t>
  </si>
  <si>
    <t>APP-093</t>
  </si>
  <si>
    <t>APP-094</t>
  </si>
  <si>
    <t>APP-095</t>
  </si>
  <si>
    <t>APP-096</t>
  </si>
  <si>
    <t>APP-097</t>
  </si>
  <si>
    <t>APP-098</t>
  </si>
  <si>
    <t>APP-099</t>
  </si>
  <si>
    <t>APP-100</t>
  </si>
  <si>
    <t>APP-101</t>
  </si>
  <si>
    <t>APP-102</t>
  </si>
  <si>
    <t>APP-103</t>
  </si>
  <si>
    <t>APP-104</t>
  </si>
  <si>
    <t>APP-105</t>
  </si>
  <si>
    <t>APP-106</t>
  </si>
  <si>
    <t>APP-107</t>
  </si>
  <si>
    <t>APP-108</t>
  </si>
  <si>
    <t>APP-109</t>
  </si>
  <si>
    <t>APP-110</t>
  </si>
  <si>
    <t>APP-111</t>
  </si>
  <si>
    <t>APP-112</t>
  </si>
  <si>
    <t>APP-113</t>
  </si>
  <si>
    <t>APP-114</t>
  </si>
  <si>
    <t>APP-115</t>
  </si>
  <si>
    <t>APP-116</t>
  </si>
  <si>
    <t>APP-117</t>
  </si>
  <si>
    <t>APP-118</t>
  </si>
  <si>
    <t>APP-119</t>
  </si>
  <si>
    <t>APP-120</t>
  </si>
  <si>
    <t>APP-121</t>
  </si>
  <si>
    <t>APP-122</t>
  </si>
  <si>
    <t>APP-123</t>
  </si>
  <si>
    <t>APP-124</t>
  </si>
  <si>
    <t>APP-125</t>
  </si>
  <si>
    <t>APP-126</t>
  </si>
  <si>
    <t>APP-127</t>
  </si>
  <si>
    <t>APP-128</t>
  </si>
  <si>
    <t>APP-129</t>
  </si>
  <si>
    <t>APP-130</t>
  </si>
  <si>
    <t>APP-131</t>
  </si>
  <si>
    <t>APP-132</t>
  </si>
  <si>
    <t>APP-133</t>
  </si>
  <si>
    <t>APP-134</t>
  </si>
  <si>
    <t>APP-135</t>
  </si>
  <si>
    <t>APP-136</t>
  </si>
  <si>
    <t>APP-137</t>
  </si>
  <si>
    <t>APP-138</t>
  </si>
  <si>
    <t>APP-139</t>
  </si>
  <si>
    <t>APP-140</t>
  </si>
  <si>
    <t>APP-141</t>
  </si>
  <si>
    <t>APP-142</t>
  </si>
  <si>
    <t>APP-143</t>
  </si>
  <si>
    <t>APP-144</t>
  </si>
  <si>
    <t>APP-145</t>
  </si>
  <si>
    <t>APP-146</t>
  </si>
  <si>
    <t>APP-147</t>
  </si>
  <si>
    <t>APP-148</t>
  </si>
  <si>
    <t>APP-149</t>
  </si>
  <si>
    <t>APP-150</t>
  </si>
  <si>
    <t>APP-151</t>
  </si>
  <si>
    <t>APP-152</t>
  </si>
  <si>
    <t>APP-153</t>
  </si>
  <si>
    <t>APP-154</t>
  </si>
  <si>
    <t>APP-155</t>
  </si>
  <si>
    <t>APP-156</t>
  </si>
  <si>
    <t>APP-157</t>
  </si>
  <si>
    <t>APP-158</t>
  </si>
  <si>
    <t>APP-159</t>
  </si>
  <si>
    <t>APP-160</t>
  </si>
  <si>
    <t>APP-161</t>
  </si>
  <si>
    <t>APP-162</t>
  </si>
  <si>
    <t>APP-163</t>
  </si>
  <si>
    <t>APP-164</t>
  </si>
  <si>
    <t>APP-165</t>
  </si>
  <si>
    <t>APP-166</t>
  </si>
  <si>
    <t>APP-167</t>
  </si>
  <si>
    <t>APP-168</t>
  </si>
  <si>
    <t>APP-169</t>
  </si>
  <si>
    <t>APP-170</t>
  </si>
  <si>
    <t>APP-171</t>
  </si>
  <si>
    <t>APP-172</t>
  </si>
  <si>
    <t>APP-173</t>
  </si>
  <si>
    <t>APP-174</t>
  </si>
  <si>
    <t>APP-175</t>
  </si>
  <si>
    <t>APP-176</t>
  </si>
  <si>
    <t>APP-177</t>
  </si>
  <si>
    <t>APP-178</t>
  </si>
  <si>
    <t>APP-179</t>
  </si>
  <si>
    <t>APP-180</t>
  </si>
  <si>
    <t>APP-181</t>
  </si>
  <si>
    <t>APP-182</t>
  </si>
  <si>
    <t>APP-183</t>
  </si>
  <si>
    <t>APP-184</t>
  </si>
  <si>
    <t>APP-185</t>
  </si>
  <si>
    <t>APP-186</t>
  </si>
  <si>
    <t>APP-187</t>
  </si>
  <si>
    <t>APP-188</t>
  </si>
  <si>
    <t>APP-189</t>
  </si>
  <si>
    <t>APP-190</t>
  </si>
  <si>
    <t>APP-191</t>
  </si>
  <si>
    <t>APP-192</t>
  </si>
  <si>
    <t>APP-193</t>
  </si>
  <si>
    <t>APP-194</t>
  </si>
  <si>
    <t>APP-195</t>
  </si>
  <si>
    <t>APP-196</t>
  </si>
  <si>
    <t>APP-197</t>
  </si>
  <si>
    <t>APP-198</t>
  </si>
  <si>
    <t>APP-199</t>
  </si>
  <si>
    <t>APP-200</t>
  </si>
  <si>
    <t>Log follow-ups, interviews, research and document work here. Entry Date sits beside Activity ID; select the Application ID and Company fills automatically.</t>
  </si>
  <si>
    <t>Activity ID</t>
  </si>
  <si>
    <t>Entry Date</t>
  </si>
  <si>
    <t>Category Rank</t>
  </si>
  <si>
    <t>Sort Date</t>
  </si>
  <si>
    <t>Dashboard Order</t>
  </si>
  <si>
    <t>ACT-001</t>
  </si>
  <si>
    <t>ACT-002</t>
  </si>
  <si>
    <t>ACT-003</t>
  </si>
  <si>
    <t>ACT-004</t>
  </si>
  <si>
    <t>ACT-005</t>
  </si>
  <si>
    <t>ACT-006</t>
  </si>
  <si>
    <t>ACT-007</t>
  </si>
  <si>
    <t>ACT-008</t>
  </si>
  <si>
    <t>ACT-009</t>
  </si>
  <si>
    <t>ACT-010</t>
  </si>
  <si>
    <t>ACT-011</t>
  </si>
  <si>
    <t>ACT-012</t>
  </si>
  <si>
    <t>ACT-013</t>
  </si>
  <si>
    <t>ACT-014</t>
  </si>
  <si>
    <t>ACT-015</t>
  </si>
  <si>
    <t>ACT-016</t>
  </si>
  <si>
    <t>ACT-017</t>
  </si>
  <si>
    <t>ACT-018</t>
  </si>
  <si>
    <t>ACT-019</t>
  </si>
  <si>
    <t>ACT-020</t>
  </si>
  <si>
    <t>ACT-021</t>
  </si>
  <si>
    <t>ACT-022</t>
  </si>
  <si>
    <t>ACT-023</t>
  </si>
  <si>
    <t>ACT-024</t>
  </si>
  <si>
    <t>ACT-025</t>
  </si>
  <si>
    <t>ACT-026</t>
  </si>
  <si>
    <t>ACT-027</t>
  </si>
  <si>
    <t>ACT-028</t>
  </si>
  <si>
    <t>ACT-029</t>
  </si>
  <si>
    <t>ACT-030</t>
  </si>
  <si>
    <t>ACT-031</t>
  </si>
  <si>
    <t>ACT-032</t>
  </si>
  <si>
    <t>ACT-033</t>
  </si>
  <si>
    <t>ACT-034</t>
  </si>
  <si>
    <t>ACT-035</t>
  </si>
  <si>
    <t>ACT-036</t>
  </si>
  <si>
    <t>ACT-037</t>
  </si>
  <si>
    <t>ACT-038</t>
  </si>
  <si>
    <t>ACT-039</t>
  </si>
  <si>
    <t>ACT-040</t>
  </si>
  <si>
    <t>ACT-041</t>
  </si>
  <si>
    <t>ACT-042</t>
  </si>
  <si>
    <t>ACT-043</t>
  </si>
  <si>
    <t>ACT-044</t>
  </si>
  <si>
    <t>ACT-045</t>
  </si>
  <si>
    <t>ACT-046</t>
  </si>
  <si>
    <t>ACT-047</t>
  </si>
  <si>
    <t>ACT-048</t>
  </si>
  <si>
    <t>ACT-049</t>
  </si>
  <si>
    <t>ACT-050</t>
  </si>
  <si>
    <t>ACT-051</t>
  </si>
  <si>
    <t>ACT-052</t>
  </si>
  <si>
    <t>ACT-053</t>
  </si>
  <si>
    <t>ACT-054</t>
  </si>
  <si>
    <t>ACT-055</t>
  </si>
  <si>
    <t>ACT-056</t>
  </si>
  <si>
    <t>ACT-057</t>
  </si>
  <si>
    <t>ACT-058</t>
  </si>
  <si>
    <t>ACT-059</t>
  </si>
  <si>
    <t>ACT-060</t>
  </si>
  <si>
    <t>ACT-061</t>
  </si>
  <si>
    <t>ACT-062</t>
  </si>
  <si>
    <t>ACT-063</t>
  </si>
  <si>
    <t>ACT-064</t>
  </si>
  <si>
    <t>ACT-065</t>
  </si>
  <si>
    <t>ACT-066</t>
  </si>
  <si>
    <t>ACT-067</t>
  </si>
  <si>
    <t>ACT-068</t>
  </si>
  <si>
    <t>ACT-069</t>
  </si>
  <si>
    <t>ACT-070</t>
  </si>
  <si>
    <t>ACT-071</t>
  </si>
  <si>
    <t>ACT-072</t>
  </si>
  <si>
    <t>ACT-073</t>
  </si>
  <si>
    <t>ACT-074</t>
  </si>
  <si>
    <t>ACT-075</t>
  </si>
  <si>
    <t>ACT-076</t>
  </si>
  <si>
    <t>ACT-077</t>
  </si>
  <si>
    <t>ACT-078</t>
  </si>
  <si>
    <t>ACT-079</t>
  </si>
  <si>
    <t>ACT-080</t>
  </si>
  <si>
    <t>ACT-081</t>
  </si>
  <si>
    <t>ACT-082</t>
  </si>
  <si>
    <t>ACT-083</t>
  </si>
  <si>
    <t>ACT-084</t>
  </si>
  <si>
    <t>ACT-085</t>
  </si>
  <si>
    <t>ACT-086</t>
  </si>
  <si>
    <t>ACT-087</t>
  </si>
  <si>
    <t>ACT-088</t>
  </si>
  <si>
    <t>ACT-089</t>
  </si>
  <si>
    <t>ACT-090</t>
  </si>
  <si>
    <t>ACT-091</t>
  </si>
  <si>
    <t>ACT-092</t>
  </si>
  <si>
    <t>ACT-093</t>
  </si>
  <si>
    <t>ACT-094</t>
  </si>
  <si>
    <t>ACT-095</t>
  </si>
  <si>
    <t>ACT-096</t>
  </si>
  <si>
    <t>ACT-097</t>
  </si>
  <si>
    <t>ACT-098</t>
  </si>
  <si>
    <t>ACT-099</t>
  </si>
  <si>
    <t>ACT-100</t>
  </si>
  <si>
    <t>ACT-101</t>
  </si>
  <si>
    <t>ACT-102</t>
  </si>
  <si>
    <t>ACT-103</t>
  </si>
  <si>
    <t>ACT-104</t>
  </si>
  <si>
    <t>ACT-105</t>
  </si>
  <si>
    <t>ACT-106</t>
  </si>
  <si>
    <t>ACT-107</t>
  </si>
  <si>
    <t>ACT-108</t>
  </si>
  <si>
    <t>ACT-109</t>
  </si>
  <si>
    <t>ACT-110</t>
  </si>
  <si>
    <t>ACT-111</t>
  </si>
  <si>
    <t>ACT-112</t>
  </si>
  <si>
    <t>ACT-113</t>
  </si>
  <si>
    <t>ACT-114</t>
  </si>
  <si>
    <t>ACT-115</t>
  </si>
  <si>
    <t>ACT-116</t>
  </si>
  <si>
    <t>ACT-117</t>
  </si>
  <si>
    <t>ACT-118</t>
  </si>
  <si>
    <t>ACT-119</t>
  </si>
  <si>
    <t>ACT-120</t>
  </si>
  <si>
    <t>ACT-121</t>
  </si>
  <si>
    <t>ACT-122</t>
  </si>
  <si>
    <t>ACT-123</t>
  </si>
  <si>
    <t>ACT-124</t>
  </si>
  <si>
    <t>ACT-125</t>
  </si>
  <si>
    <t>ACT-126</t>
  </si>
  <si>
    <t>ACT-127</t>
  </si>
  <si>
    <t>ACT-128</t>
  </si>
  <si>
    <t>ACT-129</t>
  </si>
  <si>
    <t>ACT-130</t>
  </si>
  <si>
    <t>ACT-131</t>
  </si>
  <si>
    <t>ACT-132</t>
  </si>
  <si>
    <t>ACT-133</t>
  </si>
  <si>
    <t>ACT-134</t>
  </si>
  <si>
    <t>ACT-135</t>
  </si>
  <si>
    <t>ACT-136</t>
  </si>
  <si>
    <t>ACT-137</t>
  </si>
  <si>
    <t>ACT-138</t>
  </si>
  <si>
    <t>ACT-139</t>
  </si>
  <si>
    <t>ACT-140</t>
  </si>
  <si>
    <t>ACT-141</t>
  </si>
  <si>
    <t>ACT-142</t>
  </si>
  <si>
    <t>ACT-143</t>
  </si>
  <si>
    <t>ACT-144</t>
  </si>
  <si>
    <t>ACT-145</t>
  </si>
  <si>
    <t>ACT-146</t>
  </si>
  <si>
    <t>ACT-147</t>
  </si>
  <si>
    <t>ACT-148</t>
  </si>
  <si>
    <t>ACT-149</t>
  </si>
  <si>
    <t>ACT-150</t>
  </si>
  <si>
    <t>ACT-151</t>
  </si>
  <si>
    <t>ACT-152</t>
  </si>
  <si>
    <t>ACT-153</t>
  </si>
  <si>
    <t>ACT-154</t>
  </si>
  <si>
    <t>ACT-155</t>
  </si>
  <si>
    <t>ACT-156</t>
  </si>
  <si>
    <t>ACT-157</t>
  </si>
  <si>
    <t>ACT-158</t>
  </si>
  <si>
    <t>ACT-159</t>
  </si>
  <si>
    <t>ACT-160</t>
  </si>
  <si>
    <t>ACT-161</t>
  </si>
  <si>
    <t>ACT-162</t>
  </si>
  <si>
    <t>ACT-163</t>
  </si>
  <si>
    <t>ACT-164</t>
  </si>
  <si>
    <t>ACT-165</t>
  </si>
  <si>
    <t>ACT-166</t>
  </si>
  <si>
    <t>ACT-167</t>
  </si>
  <si>
    <t>ACT-168</t>
  </si>
  <si>
    <t>ACT-169</t>
  </si>
  <si>
    <t>ACT-170</t>
  </si>
  <si>
    <t>ACT-171</t>
  </si>
  <si>
    <t>ACT-172</t>
  </si>
  <si>
    <t>ACT-173</t>
  </si>
  <si>
    <t>ACT-174</t>
  </si>
  <si>
    <t>ACT-175</t>
  </si>
  <si>
    <t>ACT-176</t>
  </si>
  <si>
    <t>ACT-177</t>
  </si>
  <si>
    <t>ACT-178</t>
  </si>
  <si>
    <t>ACT-179</t>
  </si>
  <si>
    <t>ACT-180</t>
  </si>
  <si>
    <t>ACT-181</t>
  </si>
  <si>
    <t>ACT-182</t>
  </si>
  <si>
    <t>ACT-183</t>
  </si>
  <si>
    <t>ACT-184</t>
  </si>
  <si>
    <t>ACT-185</t>
  </si>
  <si>
    <t>ACT-186</t>
  </si>
  <si>
    <t>ACT-187</t>
  </si>
  <si>
    <t>ACT-188</t>
  </si>
  <si>
    <t>ACT-189</t>
  </si>
  <si>
    <t>ACT-190</t>
  </si>
  <si>
    <t>ACT-191</t>
  </si>
  <si>
    <t>ACT-192</t>
  </si>
  <si>
    <t>ACT-193</t>
  </si>
  <si>
    <t>ACT-194</t>
  </si>
  <si>
    <t>ACT-195</t>
  </si>
  <si>
    <t>ACT-196</t>
  </si>
  <si>
    <t>ACT-197</t>
  </si>
  <si>
    <t>ACT-198</t>
  </si>
  <si>
    <t>ACT-199</t>
  </si>
  <si>
    <t>ACT-200</t>
  </si>
  <si>
    <t>ACT-201</t>
  </si>
  <si>
    <t>ACT-202</t>
  </si>
  <si>
    <t>ACT-203</t>
  </si>
  <si>
    <t>ACT-204</t>
  </si>
  <si>
    <t>ACT-205</t>
  </si>
  <si>
    <t>ACT-206</t>
  </si>
  <si>
    <t>ACT-207</t>
  </si>
  <si>
    <t>ACT-208</t>
  </si>
  <si>
    <t>ACT-209</t>
  </si>
  <si>
    <t>ACT-210</t>
  </si>
  <si>
    <t>ACT-211</t>
  </si>
  <si>
    <t>ACT-212</t>
  </si>
  <si>
    <t>ACT-213</t>
  </si>
  <si>
    <t>ACT-214</t>
  </si>
  <si>
    <t>ACT-215</t>
  </si>
  <si>
    <t>ACT-216</t>
  </si>
  <si>
    <t>ACT-217</t>
  </si>
  <si>
    <t>ACT-218</t>
  </si>
  <si>
    <t>ACT-219</t>
  </si>
  <si>
    <t>ACT-220</t>
  </si>
  <si>
    <t>ACT-221</t>
  </si>
  <si>
    <t>ACT-222</t>
  </si>
  <si>
    <t>ACT-223</t>
  </si>
  <si>
    <t>ACT-224</t>
  </si>
  <si>
    <t>ACT-225</t>
  </si>
  <si>
    <t>ACT-226</t>
  </si>
  <si>
    <t>ACT-227</t>
  </si>
  <si>
    <t>ACT-228</t>
  </si>
  <si>
    <t>ACT-229</t>
  </si>
  <si>
    <t>ACT-230</t>
  </si>
  <si>
    <t>ACT-231</t>
  </si>
  <si>
    <t>ACT-232</t>
  </si>
  <si>
    <t>ACT-233</t>
  </si>
  <si>
    <t>ACT-234</t>
  </si>
  <si>
    <t>ACT-235</t>
  </si>
  <si>
    <t>ACT-236</t>
  </si>
  <si>
    <t>ACT-237</t>
  </si>
  <si>
    <t>ACT-238</t>
  </si>
  <si>
    <t>ACT-239</t>
  </si>
  <si>
    <t>ACT-240</t>
  </si>
  <si>
    <t>ACT-241</t>
  </si>
  <si>
    <t>ACT-242</t>
  </si>
  <si>
    <t>ACT-243</t>
  </si>
  <si>
    <t>ACT-244</t>
  </si>
  <si>
    <t>ACT-245</t>
  </si>
  <si>
    <t>ACT-246</t>
  </si>
  <si>
    <t>ACT-247</t>
  </si>
  <si>
    <t>ACT-248</t>
  </si>
  <si>
    <t>ACT-249</t>
  </si>
  <si>
    <t>ACT-250</t>
  </si>
  <si>
    <t>ACT-251</t>
  </si>
  <si>
    <t>ACT-252</t>
  </si>
  <si>
    <t>ACT-253</t>
  </si>
  <si>
    <t>ACT-254</t>
  </si>
  <si>
    <t>ACT-255</t>
  </si>
  <si>
    <t>ACT-256</t>
  </si>
  <si>
    <t>ACT-257</t>
  </si>
  <si>
    <t>ACT-258</t>
  </si>
  <si>
    <t>ACT-259</t>
  </si>
  <si>
    <t>ACT-260</t>
  </si>
  <si>
    <t>ACT-261</t>
  </si>
  <si>
    <t>ACT-262</t>
  </si>
  <si>
    <t>ACT-263</t>
  </si>
  <si>
    <t>ACT-264</t>
  </si>
  <si>
    <t>ACT-265</t>
  </si>
  <si>
    <t>ACT-266</t>
  </si>
  <si>
    <t>ACT-267</t>
  </si>
  <si>
    <t>ACT-268</t>
  </si>
  <si>
    <t>ACT-269</t>
  </si>
  <si>
    <t>ACT-270</t>
  </si>
  <si>
    <t>ACT-271</t>
  </si>
  <si>
    <t>ACT-272</t>
  </si>
  <si>
    <t>ACT-273</t>
  </si>
  <si>
    <t>ACT-274</t>
  </si>
  <si>
    <t>ACT-275</t>
  </si>
  <si>
    <t>ACT-276</t>
  </si>
  <si>
    <t>ACT-277</t>
  </si>
  <si>
    <t>ACT-278</t>
  </si>
  <si>
    <t>ACT-279</t>
  </si>
  <si>
    <t>ACT-280</t>
  </si>
  <si>
    <t>ACT-281</t>
  </si>
  <si>
    <t>ACT-282</t>
  </si>
  <si>
    <t>ACT-283</t>
  </si>
  <si>
    <t>ACT-284</t>
  </si>
  <si>
    <t>ACT-285</t>
  </si>
  <si>
    <t>ACT-286</t>
  </si>
  <si>
    <t>ACT-287</t>
  </si>
  <si>
    <t>ACT-288</t>
  </si>
  <si>
    <t>ACT-289</t>
  </si>
  <si>
    <t>ACT-290</t>
  </si>
  <si>
    <t>ACT-291</t>
  </si>
  <si>
    <t>ACT-292</t>
  </si>
  <si>
    <t>ACT-293</t>
  </si>
  <si>
    <t>ACT-294</t>
  </si>
  <si>
    <t>ACT-295</t>
  </si>
  <si>
    <t>ACT-296</t>
  </si>
  <si>
    <t>ACT-297</t>
  </si>
  <si>
    <t>ACT-298</t>
  </si>
  <si>
    <t>ACT-299</t>
  </si>
  <si>
    <t>ACT-300</t>
  </si>
  <si>
    <t>SETUP  |  Dropdowns and dashboard windows</t>
  </si>
  <si>
    <t>GLOBAL SETTINGS</t>
  </si>
  <si>
    <t>These three global settings are used. Change the amber values to control Dashboard time windows and the default salary currency.</t>
  </si>
  <si>
    <t>Setting</t>
  </si>
  <si>
    <t>Value</t>
  </si>
  <si>
    <t>Where it is used</t>
  </si>
  <si>
    <t>Follow-Up Window (days)</t>
  </si>
  <si>
    <t>Dashboard → Dates &amp; Actions → Due next N days</t>
  </si>
  <si>
    <t>Interview Window (days)</t>
  </si>
  <si>
    <t>Dashboard → Upcoming Interviews and Interviews next N days</t>
  </si>
  <si>
    <t>Default Currency</t>
  </si>
  <si>
    <t>USD</t>
  </si>
  <si>
    <t>APPLICATIONS → Currency (used when a Salary Range is entered)</t>
  </si>
  <si>
    <t>REFERENCE LISTS</t>
  </si>
  <si>
    <t>Type each new Option and its Meaning in the next available amber row directly below the last entry. Dropdowns expand automatically. Each paired section includes at least three spare rows.</t>
  </si>
  <si>
    <t>APPLICATIONS header: Status</t>
  </si>
  <si>
    <t>ACTIVITY header: Category</t>
  </si>
  <si>
    <t>Option</t>
  </si>
  <si>
    <t>Meaning / edit note</t>
  </si>
  <si>
    <t>Saved but not submitted</t>
  </si>
  <si>
    <t>Tasks</t>
  </si>
  <si>
    <t>Tasks and actions to-do</t>
  </si>
  <si>
    <t>Application submitted</t>
  </si>
  <si>
    <t>Follow-Up</t>
  </si>
  <si>
    <t>Employer or recruiter communication</t>
  </si>
  <si>
    <t>Employer is reviewing the application</t>
  </si>
  <si>
    <t>Interview</t>
  </si>
  <si>
    <t>Interview preparation, session or result</t>
  </si>
  <si>
    <t>One or more interviews are underway</t>
  </si>
  <si>
    <t>Research</t>
  </si>
  <si>
    <t>Company, role or offer research</t>
  </si>
  <si>
    <t>A formal or verbal offer was received</t>
  </si>
  <si>
    <t>Document</t>
  </si>
  <si>
    <t>Resume, cover letter, portfolio or work sample</t>
  </si>
  <si>
    <t>Offer accepted</t>
  </si>
  <si>
    <t>Offer</t>
  </si>
  <si>
    <t>Offer review or negotiation activity</t>
  </si>
  <si>
    <t>Employer declined the application</t>
  </si>
  <si>
    <t>Schedule</t>
  </si>
  <si>
    <t>Deadline, reminder or planned event</t>
  </si>
  <si>
    <t>Application withdrawn by the candidate</t>
  </si>
  <si>
    <t>Process paused temporarily</t>
  </si>
  <si>
    <t>No employer response after follow-up</t>
  </si>
  <si>
    <t>APPLICATIONS header: Location</t>
  </si>
  <si>
    <t>Optional examples; Activity Type accepts custom text</t>
  </si>
  <si>
    <t>ACTIVITY header: Activity Type</t>
  </si>
  <si>
    <t>Remote</t>
  </si>
  <si>
    <t>Work can be performed remotely</t>
  </si>
  <si>
    <t>Application Follow-Up</t>
  </si>
  <si>
    <t>Check on an application after submission</t>
  </si>
  <si>
    <t>New York, NY</t>
  </si>
  <si>
    <t>Role based in New York</t>
  </si>
  <si>
    <t>Recruiter Follow-Up</t>
  </si>
  <si>
    <t>Contact or reply to a recruiter</t>
  </si>
  <si>
    <t>Austin, TX</t>
  </si>
  <si>
    <t>Role based in Austin</t>
  </si>
  <si>
    <t>Interview Thank-You</t>
  </si>
  <si>
    <t>Send thanks after an interview</t>
  </si>
  <si>
    <t>Toronto, ON</t>
  </si>
  <si>
    <t>Role based in Toronto</t>
  </si>
  <si>
    <t>Interview Status Check</t>
  </si>
  <si>
    <t>Request an interview decision update</t>
  </si>
  <si>
    <t>London, UK</t>
  </si>
  <si>
    <t>Role based in London</t>
  </si>
  <si>
    <t>Offer Follow-Up</t>
  </si>
  <si>
    <t>Request clarification or an offer update</t>
  </si>
  <si>
    <t>Berlin, Germany</t>
  </si>
  <si>
    <t>Role based in Berlin</t>
  </si>
  <si>
    <t>Networking Follow-Up</t>
  </si>
  <si>
    <t>Continue a networking conversation</t>
  </si>
  <si>
    <t>São Paulo, Brazil</t>
  </si>
  <si>
    <t>Role based in São Paulo</t>
  </si>
  <si>
    <t>Recruiter Screen</t>
  </si>
  <si>
    <t>Initial recruiter conversation</t>
  </si>
  <si>
    <t>Other</t>
  </si>
  <si>
    <t>Any location not listed above</t>
  </si>
  <si>
    <t>Hiring Manager Interview</t>
  </si>
  <si>
    <t>Interview with the hiring manager</t>
  </si>
  <si>
    <t>Second Round</t>
  </si>
  <si>
    <t>Second-stage interview</t>
  </si>
  <si>
    <t>Technical Interview</t>
  </si>
  <si>
    <t>Skills-based or technical interview</t>
  </si>
  <si>
    <t>Panel Interview</t>
  </si>
  <si>
    <t>Interview with multiple interviewers</t>
  </si>
  <si>
    <t>Final Interview</t>
  </si>
  <si>
    <t>Final interview stage</t>
  </si>
  <si>
    <t>Company Review</t>
  </si>
  <si>
    <t>Research the employer and its business</t>
  </si>
  <si>
    <t>Role Research</t>
  </si>
  <si>
    <t>Research the role and requirements</t>
  </si>
  <si>
    <t>Offer Comparison</t>
  </si>
  <si>
    <t>Compare an offer with alternatives</t>
  </si>
  <si>
    <t>Tailored Resume</t>
  </si>
  <si>
    <t>Resume customized for the role</t>
  </si>
  <si>
    <t>Cover Letter</t>
  </si>
  <si>
    <t>Cover letter prepared for the role</t>
  </si>
  <si>
    <t>Portfolio</t>
  </si>
  <si>
    <t>Portfolio prepared or shared</t>
  </si>
  <si>
    <t>Work Sample</t>
  </si>
  <si>
    <t>Work sample prepared or submitted</t>
  </si>
  <si>
    <t>Initial Offer</t>
  </si>
  <si>
    <t>First offer received</t>
  </si>
  <si>
    <t>Negotiation</t>
  </si>
  <si>
    <t>Discussion of offer terms</t>
  </si>
  <si>
    <t>Assessment Deadline</t>
  </si>
  <si>
    <t>Deadline for an employer assessment</t>
  </si>
  <si>
    <t>Thank-You Deadline</t>
  </si>
  <si>
    <t>Reminder to send a thank-you message</t>
  </si>
  <si>
    <t>General interview event</t>
  </si>
  <si>
    <t>Reminder</t>
  </si>
  <si>
    <t>General scheduled reminder</t>
  </si>
  <si>
    <t>Activity Status</t>
  </si>
  <si>
    <t>APPLICATIONS header: Work Mode</t>
  </si>
  <si>
    <t>ACTIVITY header: Status</t>
  </si>
  <si>
    <t>Work primarily from outside the employer's office</t>
  </si>
  <si>
    <t>Planned</t>
  </si>
  <si>
    <t>Activity is intended but not scheduled</t>
  </si>
  <si>
    <t>Hybrid</t>
  </si>
  <si>
    <t>Work is split between remote and office</t>
  </si>
  <si>
    <t>Scheduled</t>
  </si>
  <si>
    <t>A date or time has been set</t>
  </si>
  <si>
    <t>On-Site</t>
  </si>
  <si>
    <t>Work is performed at the employer's location</t>
  </si>
  <si>
    <t>In Progress</t>
  </si>
  <si>
    <t>Activity has started</t>
  </si>
  <si>
    <t>Flexible</t>
  </si>
  <si>
    <t>Work arrangement can vary</t>
  </si>
  <si>
    <t>Pending</t>
  </si>
  <si>
    <t>Activity is on hold</t>
  </si>
  <si>
    <t>Not Specified</t>
  </si>
  <si>
    <t>The posting does not state a work arrangement</t>
  </si>
  <si>
    <t>Activity is being evaluated</t>
  </si>
  <si>
    <t>Cancelled</t>
  </si>
  <si>
    <t>Activity will not proceed</t>
  </si>
  <si>
    <t>Completed</t>
  </si>
  <si>
    <t>Activity is finished</t>
  </si>
  <si>
    <t>Ready</t>
  </si>
  <si>
    <t>Item is prepared and available</t>
  </si>
  <si>
    <t>No reply was received</t>
  </si>
  <si>
    <t>Due Today</t>
  </si>
  <si>
    <t>Activity is due today</t>
  </si>
  <si>
    <t>Overdue</t>
  </si>
  <si>
    <t>Due date has passed</t>
  </si>
  <si>
    <t>Used</t>
  </si>
  <si>
    <t>Document or material was used</t>
  </si>
  <si>
    <t>Sent</t>
  </si>
  <si>
    <t>Message or document was sent</t>
  </si>
  <si>
    <t>APPLICATIONS header: Job Type</t>
  </si>
  <si>
    <t>APPLICATIONS header: Source</t>
  </si>
  <si>
    <t>Full-Time</t>
  </si>
  <si>
    <t>Standard full-time employment</t>
  </si>
  <si>
    <t>LinkedIn</t>
  </si>
  <si>
    <t>Opportunity found on LinkedIn</t>
  </si>
  <si>
    <t>Part-Time</t>
  </si>
  <si>
    <t>Reduced weekly working hours</t>
  </si>
  <si>
    <t>Indeed</t>
  </si>
  <si>
    <t>Opportunity found on Indeed</t>
  </si>
  <si>
    <t>Contract</t>
  </si>
  <si>
    <t>Fixed-term or project-based engagement</t>
  </si>
  <si>
    <t>Company Website</t>
  </si>
  <si>
    <t>Opportunity found on the employer's careers page</t>
  </si>
  <si>
    <t>Temporary</t>
  </si>
  <si>
    <t>Short-term employment</t>
  </si>
  <si>
    <t>Referral</t>
  </si>
  <si>
    <t>Introduced by a personal or professional contact</t>
  </si>
  <si>
    <t>Internship</t>
  </si>
  <si>
    <t>Structured learning or early-career placement</t>
  </si>
  <si>
    <t>Recruiter</t>
  </si>
  <si>
    <t>Shared directly by a recruiter</t>
  </si>
  <si>
    <t>Freelance</t>
  </si>
  <si>
    <t>Independent project-based work</t>
  </si>
  <si>
    <t>Glassdoor</t>
  </si>
  <si>
    <t>Opportunity found on Glassdoor</t>
  </si>
  <si>
    <t>Apprenticeship</t>
  </si>
  <si>
    <t>Paid work combined with training</t>
  </si>
  <si>
    <t>Wellfound</t>
  </si>
  <si>
    <t>Opportunity found on Wellfound</t>
  </si>
  <si>
    <t>Any employment type not listed</t>
  </si>
  <si>
    <t>FlexJobs</t>
  </si>
  <si>
    <t>Opportunity found on FlexJobs</t>
  </si>
  <si>
    <t>Networking</t>
  </si>
  <si>
    <t>Discovered through networking</t>
  </si>
  <si>
    <t>Any source not listed</t>
  </si>
  <si>
    <t>APPLICATIONS header: Priority</t>
  </si>
  <si>
    <t>APPLICATIONS header: Next Action</t>
  </si>
  <si>
    <t>High</t>
  </si>
  <si>
    <t>Strong fit or time-sensitive opportunity</t>
  </si>
  <si>
    <t>Apply</t>
  </si>
  <si>
    <t>Submit the application</t>
  </si>
  <si>
    <t>Medium</t>
  </si>
  <si>
    <t>Good opportunity requiring normal attention</t>
  </si>
  <si>
    <t>Follow Up</t>
  </si>
  <si>
    <t>Contact the employer or recruiter</t>
  </si>
  <si>
    <t>Low</t>
  </si>
  <si>
    <t>Lower urgency or weaker fit</t>
  </si>
  <si>
    <t>Research Company</t>
  </si>
  <si>
    <t>Learn more about the employer</t>
  </si>
  <si>
    <t>Prepare for Interview</t>
  </si>
  <si>
    <t>Practice and gather interview materials</t>
  </si>
  <si>
    <t>Attend Interview</t>
  </si>
  <si>
    <t>Complete a scheduled interview</t>
  </si>
  <si>
    <t>Send Thank-You</t>
  </si>
  <si>
    <t>Send a post-interview thank-you message</t>
  </si>
  <si>
    <t>Complete Assessment</t>
  </si>
  <si>
    <t>Finish an employer assessment</t>
  </si>
  <si>
    <t>Review Offer</t>
  </si>
  <si>
    <t>Evaluate offer terms</t>
  </si>
  <si>
    <t>Negotiate Offer</t>
  </si>
  <si>
    <t>Discuss compensation or offer terms</t>
  </si>
  <si>
    <t>Withdraw</t>
  </si>
  <si>
    <t>End participation in the process</t>
  </si>
  <si>
    <t>None</t>
  </si>
  <si>
    <t>No action is currently required</t>
  </si>
  <si>
    <t>Compensation Period</t>
  </si>
  <si>
    <t>APPLICATIONS header: Currency</t>
  </si>
  <si>
    <t>APPLICATIONS header: Compensation Period</t>
  </si>
  <si>
    <t>United States Dollar</t>
  </si>
  <si>
    <t>Hour</t>
  </si>
  <si>
    <t>Hourly compensation</t>
  </si>
  <si>
    <t>EUR</t>
  </si>
  <si>
    <t>Euro</t>
  </si>
  <si>
    <t>Day</t>
  </si>
  <si>
    <t>Daily compensation</t>
  </si>
  <si>
    <t>GBP</t>
  </si>
  <si>
    <t>British Pound</t>
  </si>
  <si>
    <t>Week</t>
  </si>
  <si>
    <t>Weekly compensation</t>
  </si>
  <si>
    <t>CAD</t>
  </si>
  <si>
    <t>Canadian Dollar</t>
  </si>
  <si>
    <t>Month</t>
  </si>
  <si>
    <t>Monthly compensation</t>
  </si>
  <si>
    <t>AUD</t>
  </si>
  <si>
    <t>Australian Dollar</t>
  </si>
  <si>
    <t>Year</t>
  </si>
  <si>
    <t>Annual compensation</t>
  </si>
  <si>
    <t>BRL</t>
  </si>
  <si>
    <t>Brazilian Real</t>
  </si>
  <si>
    <t>Project</t>
  </si>
  <si>
    <t>Fixed amount for a project</t>
  </si>
  <si>
    <t>NGN</t>
  </si>
  <si>
    <t>Nigerian Naira</t>
  </si>
  <si>
    <t>Fixed amount for a contract term</t>
  </si>
  <si>
    <t>KES</t>
  </si>
  <si>
    <t>Kenyan Shilling</t>
  </si>
  <si>
    <t>INR</t>
  </si>
  <si>
    <t>Indian Rupee</t>
  </si>
  <si>
    <t>JPY</t>
  </si>
  <si>
    <t>Japanese Yen</t>
  </si>
  <si>
    <t>CHF</t>
  </si>
  <si>
    <t>Swiss Franc</t>
  </si>
  <si>
    <t>HOW TO CUSTOMIZE
Edit an existing Option or enter a new choice in a blank amber row. Keep options unique. Do not type commas into currency codes or change the Meaning column unless you want to clarify your own terminology.</t>
  </si>
  <si>
    <t>⬅️ Use the APP-ID dropdown to select any demo application and review its complete application and activity history.</t>
  </si>
  <si>
    <t>➡️</t>
  </si>
  <si>
    <t>Log tasks, follow-ups, interviews, research, documents, offers and schedule work here. Choose a Category, then type any Activity Type you need. Select the Application ID and Company fills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</si>
</sst>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_);_(* \(#,##0\);_(* \-_);_(@_)"/>
    <numFmt numFmtId="166" formatCode="_(\$* #,##0.00_);_(\$* \(#,##0.00\);_(\$* \-??_);_(@_)"/>
    <numFmt numFmtId="167" formatCode="_(\$* #,##0_);_(\$* \(#,##0\);_(\$* \-_);_(@_)"/>
    <numFmt numFmtId="168" formatCode="[$-409]mmmm\ d&quot;, &quot;yyyy;@"/>
    <numFmt numFmtId="169" formatCode="mmmm\ d&quot;, &quot;yyyy"/>
    <numFmt numFmtId="170" formatCode="mm/dd/yy"/>
    <numFmt numFmtId="171" formatCode=";;;"/>
  </numFmts>
  <fonts count="40">
    <font>
      <sz val="10"/>
      <name val="Arial"/>
      <family val="2"/>
    </font>
    <font>
      <sz val="10"/>
      <name val="Arial"/>
      <family val="2"/>
    </font>
    <font>
      <sz val="11"/>
      <name val="Calibri"/>
      <family val="2"/>
    </font>
    <font>
      <b/>
      <sz val="20"/>
      <color rgb="FFFFFFFF"/>
      <name val="Arial"/>
      <family val="2"/>
    </font>
    <font>
      <b/>
      <sz val="9"/>
      <color rgb="FFFFFFFF"/>
      <name val="Arial"/>
      <family val="2"/>
    </font>
    <font>
      <b/>
      <sz val="9"/>
      <color rgb="FF2D68B2"/>
      <name val="Arial"/>
      <family val="2"/>
    </font>
    <font>
      <b/>
      <sz val="10"/>
      <color rgb="FF24343B"/>
      <name val="Arial"/>
      <family val="2"/>
    </font>
    <font>
      <b/>
      <sz val="11"/>
      <color rgb="FFFFFFFF"/>
      <name val="Arial"/>
      <family val="2"/>
    </font>
    <font>
      <b/>
      <sz val="18"/>
      <color rgb="FFFFFFFF"/>
      <name val="Arial"/>
      <family val="2"/>
    </font>
    <font>
      <b/>
      <sz val="10"/>
      <color rgb="FF102B4C"/>
      <name val="Arial"/>
      <family val="2"/>
    </font>
    <font>
      <sz val="10"/>
      <color rgb="FF24343B"/>
      <name val="Arial"/>
      <family val="2"/>
    </font>
    <font>
      <i/>
      <sz val="9"/>
      <color rgb="FF24343B"/>
      <name val="Arial"/>
      <family val="2"/>
    </font>
    <font>
      <sz val="9"/>
      <color rgb="FF182943"/>
      <name val="Arial"/>
      <family val="2"/>
    </font>
    <font>
      <sz val="10"/>
      <color rgb="FF1D2939"/>
      <name val="Aptos"/>
      <family val="2"/>
    </font>
    <font>
      <b/>
      <sz val="8"/>
      <color rgb="FF2E64A9"/>
      <name val="Arial"/>
      <family val="2"/>
    </font>
    <font>
      <b/>
      <sz val="8"/>
      <color rgb="FFFFFFFF"/>
      <name val="Arial"/>
      <family val="2"/>
    </font>
    <font>
      <b/>
      <sz val="25"/>
      <color rgb="FF24343B"/>
      <name val="Arial"/>
      <family val="2"/>
    </font>
    <font>
      <b/>
      <sz val="8"/>
      <color theme="3" tint="0.24988555558946501"/>
      <name val="Arial"/>
      <family val="2"/>
    </font>
    <font>
      <sz val="9"/>
      <color rgb="FF24343B"/>
      <name val="Arial"/>
      <family val="2"/>
    </font>
    <font>
      <b/>
      <sz val="12"/>
      <color theme="7" tint="-0.249977111117893"/>
      <name val="Arial"/>
      <family val="2"/>
    </font>
    <font>
      <b/>
      <sz val="9"/>
      <color rgb="FF24343B"/>
      <name val="Arial"/>
      <family val="2"/>
    </font>
    <font>
      <b/>
      <sz val="12"/>
      <color rgb="FF1F6F78"/>
      <name val="Arial"/>
      <family val="2"/>
    </font>
    <font>
      <i/>
      <sz val="8"/>
      <color rgb="FF687A81"/>
      <name val="Arial"/>
      <family val="2"/>
    </font>
    <font>
      <b/>
      <sz val="8"/>
      <color rgb="FF2D66B3"/>
      <name val="Arial"/>
      <family val="2"/>
    </font>
    <font>
      <b/>
      <sz val="9"/>
      <color rgb="FF0563C1"/>
      <name val="Arial"/>
      <family val="2"/>
    </font>
    <font>
      <b/>
      <sz val="8"/>
      <color rgb="FF2F6FB3"/>
      <name val="Arial"/>
      <family val="2"/>
    </font>
    <font>
      <sz val="8"/>
      <color rgb="FF2F4050"/>
      <name val="Arial"/>
      <family val="2"/>
    </font>
    <font>
      <b/>
      <sz val="10"/>
      <color rgb="FFFFFFFF"/>
      <name val="Arial"/>
      <family val="2"/>
    </font>
    <font>
      <b/>
      <sz val="8"/>
      <color rgb="FF1F2F3B"/>
      <name val="Arial"/>
      <family val="2"/>
    </font>
    <font>
      <b/>
      <sz val="8"/>
      <color rgb="FF344955"/>
      <name val="Arial"/>
      <family val="2"/>
    </font>
    <font>
      <sz val="8"/>
      <color rgb="FF344955"/>
      <name val="Arial"/>
      <family val="2"/>
    </font>
    <font>
      <i/>
      <sz val="9"/>
      <color rgb="FF687A81"/>
      <name val="Arial"/>
      <family val="2"/>
    </font>
    <font>
      <sz val="1"/>
      <color rgb="FFFFFFFF"/>
      <name val="Arial"/>
      <family val="2"/>
    </font>
    <font>
      <b/>
      <sz val="8"/>
      <color rgb="FF738197"/>
      <name val="Arial"/>
      <family val="2"/>
    </font>
    <font>
      <sz val="8"/>
      <color rgb="FF182943"/>
      <name val="Arial"/>
      <family val="2"/>
    </font>
    <font>
      <sz val="9"/>
      <color rgb="FF1D2939"/>
      <name val="Aptos"/>
      <family val="2"/>
    </font>
    <font>
      <u/>
      <sz val="10"/>
      <color theme="10"/>
      <name val="Arial"/>
      <family val="2"/>
    </font>
    <font>
      <sz val="8"/>
      <color rgb="FF687A81"/>
      <name val="Arial"/>
      <family val="2"/>
    </font>
    <font>
      <b/>
      <sz val="8"/>
      <color theme="1" tint="0.499984740745262"/>
      <name val="Arial"/>
      <family val="2"/>
    </font>
    <font>
      <sz val="8"/>
      <name val="Arial"/>
      <family val="2"/>
    </font>
  </fonts>
  <fills count="25">
    <fill>
      <patternFill patternType="none"/>
    </fill>
    <fill>
      <patternFill patternType="gray125"/>
    </fill>
    <fill>
      <patternFill patternType="solid">
        <fgColor theme="4" tint="-0.499984740745262"/>
        <bgColor rgb="FF102B4C"/>
      </patternFill>
    </fill>
    <fill>
      <patternFill patternType="solid">
        <fgColor rgb="FFE8F1F5"/>
        <bgColor rgb="FFE4F4F2"/>
      </patternFill>
    </fill>
    <fill>
      <patternFill patternType="solid">
        <fgColor theme="3" tint="0.89989928891872917"/>
        <bgColor rgb="FFD7E7F5"/>
      </patternFill>
    </fill>
    <fill>
      <patternFill patternType="solid">
        <fgColor rgb="FF102B4C"/>
        <bgColor rgb="FF182943"/>
      </patternFill>
    </fill>
    <fill>
      <patternFill patternType="solid">
        <fgColor rgb="FF247C86"/>
        <bgColor rgb="FF1F6F78"/>
      </patternFill>
    </fill>
    <fill>
      <patternFill patternType="solid">
        <fgColor rgb="FFFFFFFF"/>
        <bgColor rgb="FFF7F9FC"/>
      </patternFill>
    </fill>
    <fill>
      <patternFill patternType="solid">
        <fgColor rgb="FFFFF3D9"/>
        <bgColor rgb="FFFFF3D6"/>
      </patternFill>
    </fill>
    <fill>
      <patternFill patternType="solid">
        <fgColor rgb="FFF4F7FB"/>
        <bgColor rgb="FFF4F8F9"/>
      </patternFill>
    </fill>
    <fill>
      <patternFill patternType="solid">
        <fgColor theme="7" tint="-0.249977111117893"/>
        <bgColor rgb="FF247C86"/>
      </patternFill>
    </fill>
    <fill>
      <patternFill patternType="solid">
        <fgColor theme="9" tint="-0.249977111117893"/>
        <bgColor rgb="FF1F6F78"/>
      </patternFill>
    </fill>
    <fill>
      <patternFill patternType="solid">
        <fgColor rgb="FFD9902F"/>
        <bgColor rgb="FFC87500"/>
      </patternFill>
    </fill>
    <fill>
      <patternFill patternType="solid">
        <fgColor rgb="FFC94C4C"/>
        <bgColor rgb="FFC0392B"/>
      </patternFill>
    </fill>
    <fill>
      <patternFill patternType="solid">
        <fgColor theme="9" tint="0.79989013336588644"/>
        <bgColor rgb="FFE4F4F1"/>
      </patternFill>
    </fill>
    <fill>
      <patternFill patternType="solid">
        <fgColor rgb="FFFFF3DE"/>
        <bgColor rgb="FFFFF3D9"/>
      </patternFill>
    </fill>
    <fill>
      <patternFill patternType="solid">
        <fgColor rgb="FFFCE8E8"/>
        <bgColor rgb="FFFDE7E7"/>
      </patternFill>
    </fill>
    <fill>
      <patternFill patternType="solid">
        <fgColor rgb="FFF4F8F7"/>
        <bgColor rgb="FFF4F8F9"/>
      </patternFill>
    </fill>
    <fill>
      <patternFill patternType="solid">
        <fgColor rgb="FF0B3B4B"/>
        <bgColor rgb="FF153A4A"/>
      </patternFill>
    </fill>
    <fill>
      <patternFill patternType="solid">
        <fgColor rgb="FFD7E7F5"/>
        <bgColor rgb="FFDCEAF7"/>
      </patternFill>
    </fill>
    <fill>
      <patternFill patternType="solid">
        <fgColor rgb="FF153A4A"/>
        <bgColor rgb="FF0B3B4B"/>
      </patternFill>
    </fill>
    <fill>
      <patternFill patternType="solid">
        <fgColor rgb="FF10233F"/>
        <bgColor rgb="FF182943"/>
      </patternFill>
    </fill>
    <fill>
      <patternFill patternType="solid">
        <fgColor rgb="FFFFF4D6"/>
        <bgColor rgb="FFFFF3D6"/>
      </patternFill>
    </fill>
    <fill>
      <patternFill patternType="solid">
        <fgColor rgb="FFF7F9FC"/>
        <bgColor rgb="FFF4F8F9"/>
      </patternFill>
    </fill>
    <fill>
      <patternFill patternType="solid">
        <fgColor rgb="FFE4F4F1"/>
        <bgColor rgb="FFE4F4F2"/>
      </patternFill>
    </fill>
  </fills>
  <borders count="18">
    <border>
      <left/>
      <right/>
      <top/>
      <bottom/>
      <diagonal/>
    </border>
    <border>
      <left/>
      <right/>
      <top/>
      <bottom style="thin">
        <color rgb="FFC7D5D8"/>
      </bottom>
      <diagonal/>
    </border>
    <border>
      <left/>
      <right style="thin">
        <color rgb="FF8ECBC5"/>
      </right>
      <top/>
      <bottom/>
      <diagonal/>
    </border>
    <border>
      <left style="thin">
        <color rgb="FFCFD9E6"/>
      </left>
      <right style="thin">
        <color rgb="FFCFD9E6"/>
      </right>
      <top style="thin">
        <color rgb="FFCFD9E6"/>
      </top>
      <bottom style="thin">
        <color rgb="FFCFD9E6"/>
      </bottom>
      <diagonal/>
    </border>
    <border>
      <left style="thin">
        <color rgb="FF10233F"/>
      </left>
      <right style="thin">
        <color rgb="FF10233F"/>
      </right>
      <top style="thin">
        <color rgb="FF10233F"/>
      </top>
      <bottom style="thin">
        <color rgb="FF10233F"/>
      </bottom>
      <diagonal/>
    </border>
    <border>
      <left style="thin">
        <color rgb="FFCFD9E6"/>
      </left>
      <right style="thin">
        <color rgb="FFCFD9E6"/>
      </right>
      <top style="thin">
        <color rgb="FF8ECBC5"/>
      </top>
      <bottom style="thin">
        <color rgb="FFCFD9E6"/>
      </bottom>
      <diagonal/>
    </border>
    <border>
      <left style="medium">
        <color auto="1"/>
      </left>
      <right style="medium">
        <color auto="1"/>
      </right>
      <top style="medium">
        <color auto="1"/>
      </top>
      <bottom style="medium">
        <color auto="1"/>
      </bottom>
      <diagonal/>
    </border>
    <border>
      <left/>
      <right/>
      <top/>
      <bottom style="thin">
        <color rgb="FFDAE4E8"/>
      </bottom>
      <diagonal/>
    </border>
    <border>
      <left/>
      <right style="thin">
        <color rgb="FF0C8A83"/>
      </right>
      <top/>
      <bottom/>
      <diagonal/>
    </border>
    <border>
      <left style="thin">
        <color rgb="FF8ECBC5"/>
      </left>
      <right style="thin">
        <color rgb="FF8ECBC5"/>
      </right>
      <top style="thin">
        <color rgb="FF8ECBC5"/>
      </top>
      <bottom style="thin">
        <color rgb="FF8ECBC5"/>
      </bottom>
      <diagonal/>
    </border>
    <border>
      <left style="thin">
        <color theme="2" tint="-0.249977111117893"/>
      </left>
      <right style="thin">
        <color theme="2" tint="-0.249977111117893"/>
      </right>
      <top style="thin">
        <color auto="1"/>
      </top>
      <bottom style="thin">
        <color auto="1"/>
      </bottom>
      <diagonal/>
    </border>
    <border>
      <left/>
      <right/>
      <top style="thin">
        <color auto="1"/>
      </top>
      <bottom style="thin">
        <color auto="1"/>
      </bottom>
      <diagonal/>
    </border>
    <border>
      <left style="thin">
        <color rgb="FF9DB4B9"/>
      </left>
      <right style="thin">
        <color rgb="FF9DB4B9"/>
      </right>
      <top style="thin">
        <color rgb="FF9DB4B9"/>
      </top>
      <bottom/>
      <diagonal/>
    </border>
    <border>
      <left style="thin">
        <color rgb="FF9DB4B9"/>
      </left>
      <right style="thin">
        <color rgb="FF9DB4B9"/>
      </right>
      <top/>
      <bottom/>
      <diagonal/>
    </border>
    <border>
      <left style="thin">
        <color rgb="FF9DB4B9"/>
      </left>
      <right/>
      <top/>
      <bottom/>
      <diagonal/>
    </border>
    <border>
      <left/>
      <right style="thin">
        <color rgb="FF9DB4B9"/>
      </right>
      <top/>
      <bottom/>
      <diagonal/>
    </border>
    <border>
      <left style="thin">
        <color rgb="FF9DB4B9"/>
      </left>
      <right/>
      <top/>
      <bottom style="thin">
        <color rgb="FF9DB4B9"/>
      </bottom>
      <diagonal/>
    </border>
    <border>
      <left/>
      <right style="thin">
        <color rgb="FF9DB4B9"/>
      </right>
      <top/>
      <bottom style="thin">
        <color rgb="FF9DB4B9"/>
      </bottom>
      <diagonal/>
    </border>
  </borders>
  <cellStyleXfs count="35">
    <xf numFmtId="0" fontId="0" fillId="0" borderId="0"/>
    <xf numFmtId="0" fontId="36" fillId="0" borderId="0" applyNumberFormat="0" applyFill="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cellStyleXfs>
  <cellXfs count="112">
    <xf numFmtId="0" fontId="0" fillId="0" borderId="0" xfId="0"/>
    <xf numFmtId="0" fontId="14" fillId="9" borderId="3" xfId="29" applyFont="1" applyFill="1" applyBorder="1" applyAlignment="1">
      <alignment horizontal="center" vertical="center"/>
    </xf>
    <xf numFmtId="0" fontId="3" fillId="2" borderId="2" xfId="22" applyFont="1" applyFill="1" applyBorder="1" applyAlignment="1">
      <alignment horizontal="left" vertical="center"/>
    </xf>
    <xf numFmtId="0" fontId="10" fillId="3" borderId="0" xfId="22" applyFont="1" applyFill="1" applyAlignment="1">
      <alignment vertical="center" wrapText="1"/>
    </xf>
    <xf numFmtId="0" fontId="11" fillId="8" borderId="0" xfId="22" applyFont="1" applyFill="1" applyAlignment="1">
      <alignment vertical="center" wrapText="1"/>
    </xf>
    <xf numFmtId="0" fontId="10" fillId="7" borderId="1" xfId="22" applyFont="1" applyFill="1" applyBorder="1" applyAlignment="1">
      <alignment vertical="center" wrapText="1"/>
    </xf>
    <xf numFmtId="0" fontId="9" fillId="3" borderId="0" xfId="22" applyFont="1" applyFill="1" applyAlignment="1">
      <alignment vertical="center"/>
    </xf>
    <xf numFmtId="0" fontId="8" fillId="6" borderId="0" xfId="22" applyFont="1" applyFill="1" applyAlignment="1">
      <alignment horizontal="center" vertical="center"/>
    </xf>
    <xf numFmtId="0" fontId="7" fillId="5" borderId="0" xfId="22" applyFont="1" applyFill="1" applyAlignment="1">
      <alignment horizontal="left" vertical="center"/>
    </xf>
    <xf numFmtId="0" fontId="6" fillId="4" borderId="0" xfId="22" applyFont="1" applyFill="1" applyAlignment="1">
      <alignment vertical="center" wrapText="1"/>
    </xf>
    <xf numFmtId="0" fontId="5" fillId="3" borderId="1" xfId="22" applyFont="1" applyFill="1" applyBorder="1" applyAlignment="1">
      <alignment horizontal="center" vertical="center"/>
    </xf>
    <xf numFmtId="0" fontId="4" fillId="2" borderId="1" xfId="22" applyFont="1" applyFill="1" applyBorder="1" applyAlignment="1">
      <alignment horizontal="center" vertical="center"/>
    </xf>
    <xf numFmtId="0" fontId="3" fillId="2" borderId="0" xfId="22" applyFont="1" applyFill="1" applyAlignment="1">
      <alignment horizontal="left" vertical="center"/>
    </xf>
    <xf numFmtId="0" fontId="4" fillId="12" borderId="0" xfId="22" applyFont="1" applyFill="1" applyAlignment="1">
      <alignment horizontal="center" vertical="center"/>
    </xf>
    <xf numFmtId="0" fontId="4" fillId="11" borderId="0" xfId="22" applyFont="1" applyFill="1" applyAlignment="1">
      <alignment horizontal="center" vertical="center"/>
    </xf>
    <xf numFmtId="0" fontId="4" fillId="10" borderId="0" xfId="22" applyFont="1" applyFill="1" applyAlignment="1">
      <alignment horizontal="center" vertical="center"/>
    </xf>
    <xf numFmtId="0" fontId="14" fillId="9" borderId="5" xfId="29" applyFont="1" applyFill="1" applyBorder="1" applyAlignment="1">
      <alignment horizontal="center" vertical="center"/>
    </xf>
    <xf numFmtId="0" fontId="15" fillId="2" borderId="4" xfId="29" applyFont="1" applyFill="1" applyBorder="1" applyAlignment="1">
      <alignment horizontal="center" vertical="center"/>
    </xf>
    <xf numFmtId="0" fontId="12" fillId="0" borderId="0" xfId="29" applyFont="1" applyAlignment="1">
      <alignment vertical="center"/>
    </xf>
    <xf numFmtId="0" fontId="13" fillId="7" borderId="0" xfId="23" applyFont="1" applyFill="1" applyAlignment="1">
      <alignment vertical="center"/>
    </xf>
    <xf numFmtId="0" fontId="17" fillId="4" borderId="0" xfId="22" applyFont="1" applyFill="1" applyAlignment="1">
      <alignment horizontal="left" vertical="center" wrapText="1"/>
    </xf>
    <xf numFmtId="0" fontId="17" fillId="4" borderId="0" xfId="22" applyFont="1" applyFill="1" applyAlignment="1">
      <alignment horizontal="right" vertical="center" wrapText="1"/>
    </xf>
    <xf numFmtId="0" fontId="18" fillId="7" borderId="0" xfId="22" applyFont="1" applyFill="1" applyAlignment="1">
      <alignment vertical="center"/>
    </xf>
    <xf numFmtId="0" fontId="19" fillId="7" borderId="0" xfId="22" applyFont="1" applyFill="1" applyAlignment="1">
      <alignment vertical="center"/>
    </xf>
    <xf numFmtId="9" fontId="20" fillId="7" borderId="0" xfId="22" applyNumberFormat="1" applyFont="1" applyFill="1" applyAlignment="1">
      <alignment vertical="center"/>
    </xf>
    <xf numFmtId="0" fontId="18" fillId="0" borderId="0" xfId="22" applyFont="1" applyAlignment="1">
      <alignment vertical="center"/>
    </xf>
    <xf numFmtId="0" fontId="19" fillId="0" borderId="0" xfId="22" applyFont="1" applyAlignment="1">
      <alignment vertical="center"/>
    </xf>
    <xf numFmtId="9" fontId="20" fillId="0" borderId="0" xfId="22" applyNumberFormat="1" applyFont="1" applyAlignment="1">
      <alignment vertical="center"/>
    </xf>
    <xf numFmtId="0" fontId="20" fillId="7" borderId="0" xfId="22" applyFont="1" applyFill="1" applyAlignment="1">
      <alignment horizontal="left" vertical="center"/>
    </xf>
    <xf numFmtId="168" fontId="20" fillId="7" borderId="0" xfId="22" applyNumberFormat="1" applyFont="1" applyFill="1" applyAlignment="1">
      <alignment horizontal="left" vertical="center"/>
    </xf>
    <xf numFmtId="0" fontId="24" fillId="7" borderId="0" xfId="22" applyFont="1" applyFill="1" applyAlignment="1">
      <alignment horizontal="left" vertical="center"/>
    </xf>
    <xf numFmtId="0" fontId="26" fillId="0" borderId="0" xfId="22" applyFont="1" applyAlignment="1">
      <alignment horizontal="left" vertical="center" wrapText="1"/>
    </xf>
    <xf numFmtId="0" fontId="28" fillId="19" borderId="0" xfId="22" applyFont="1" applyFill="1" applyAlignment="1">
      <alignment horizontal="left" vertical="center"/>
    </xf>
    <xf numFmtId="0" fontId="29" fillId="0" borderId="0" xfId="22" applyFont="1" applyAlignment="1">
      <alignment horizontal="left" vertical="center"/>
    </xf>
    <xf numFmtId="0" fontId="30" fillId="0" borderId="0" xfId="22" applyFont="1" applyAlignment="1">
      <alignment horizontal="left" vertical="center"/>
    </xf>
    <xf numFmtId="0" fontId="12" fillId="0" borderId="0" xfId="26" applyFont="1" applyAlignment="1">
      <alignment vertical="center"/>
    </xf>
    <xf numFmtId="0" fontId="15" fillId="20" borderId="0" xfId="22" applyFont="1" applyFill="1" applyAlignment="1">
      <alignment horizontal="left" vertical="center" wrapText="1"/>
    </xf>
    <xf numFmtId="0" fontId="26" fillId="0" borderId="0" xfId="22" applyFont="1" applyAlignment="1">
      <alignment horizontal="left" vertical="center"/>
    </xf>
    <xf numFmtId="170" fontId="26" fillId="0" borderId="0" xfId="22" applyNumberFormat="1" applyFont="1" applyAlignment="1">
      <alignment horizontal="left" vertical="center"/>
    </xf>
    <xf numFmtId="3" fontId="26" fillId="0" borderId="0" xfId="22" applyNumberFormat="1" applyFont="1" applyAlignment="1">
      <alignment horizontal="left" vertical="center"/>
    </xf>
    <xf numFmtId="0" fontId="12" fillId="0" borderId="0" xfId="27" applyFont="1" applyAlignment="1">
      <alignment vertical="center"/>
    </xf>
    <xf numFmtId="0" fontId="4" fillId="20" borderId="0" xfId="22" applyFont="1" applyFill="1" applyAlignment="1">
      <alignment horizontal="left" vertical="center" wrapText="1"/>
    </xf>
    <xf numFmtId="171" fontId="32" fillId="0" borderId="0" xfId="22" applyNumberFormat="1" applyFont="1"/>
    <xf numFmtId="0" fontId="33" fillId="9" borderId="0" xfId="27" applyFont="1" applyFill="1" applyAlignment="1">
      <alignment vertical="center"/>
    </xf>
    <xf numFmtId="170" fontId="34" fillId="0" borderId="0" xfId="22" applyNumberFormat="1" applyFont="1" applyAlignment="1">
      <alignment horizontal="left" vertical="center" wrapText="1"/>
    </xf>
    <xf numFmtId="0" fontId="12" fillId="9" borderId="0" xfId="27" applyFont="1" applyFill="1" applyAlignment="1">
      <alignment vertical="center"/>
    </xf>
    <xf numFmtId="0" fontId="34" fillId="0" borderId="0" xfId="27" applyFont="1" applyAlignment="1">
      <alignment vertical="center" wrapText="1"/>
    </xf>
    <xf numFmtId="0" fontId="4" fillId="20" borderId="0" xfId="22" applyFont="1" applyFill="1" applyAlignment="1">
      <alignment horizontal="left" vertical="center"/>
    </xf>
    <xf numFmtId="0" fontId="1" fillId="8" borderId="0" xfId="22" applyFill="1" applyAlignment="1">
      <alignment horizontal="center"/>
    </xf>
    <xf numFmtId="0" fontId="4" fillId="20" borderId="14" xfId="22" applyFont="1" applyFill="1" applyBorder="1" applyAlignment="1">
      <alignment horizontal="left" vertical="center"/>
    </xf>
    <xf numFmtId="0" fontId="4" fillId="20" borderId="15" xfId="22" applyFont="1" applyFill="1" applyBorder="1" applyAlignment="1">
      <alignment horizontal="left" vertical="center"/>
    </xf>
    <xf numFmtId="0" fontId="18" fillId="8" borderId="14" xfId="22" applyFont="1" applyFill="1" applyBorder="1" applyAlignment="1">
      <alignment vertical="center"/>
    </xf>
    <xf numFmtId="0" fontId="18" fillId="8" borderId="15" xfId="22" applyFont="1" applyFill="1" applyBorder="1" applyAlignment="1">
      <alignment vertical="center"/>
    </xf>
    <xf numFmtId="0" fontId="18" fillId="8" borderId="16" xfId="22" applyFont="1" applyFill="1" applyBorder="1" applyAlignment="1">
      <alignment vertical="center"/>
    </xf>
    <xf numFmtId="0" fontId="18" fillId="8" borderId="17" xfId="22" applyFont="1" applyFill="1" applyBorder="1" applyAlignment="1">
      <alignment vertical="center"/>
    </xf>
    <xf numFmtId="0" fontId="4" fillId="20" borderId="14" xfId="22" applyFont="1" applyFill="1" applyBorder="1"/>
    <xf numFmtId="0" fontId="4" fillId="20" borderId="15" xfId="22" applyFont="1" applyFill="1" applyBorder="1"/>
    <xf numFmtId="0" fontId="18" fillId="8" borderId="14" xfId="22" applyFont="1" applyFill="1" applyBorder="1"/>
    <xf numFmtId="0" fontId="18" fillId="8" borderId="15" xfId="22" applyFont="1" applyFill="1" applyBorder="1"/>
    <xf numFmtId="0" fontId="18" fillId="8" borderId="16" xfId="22" applyFont="1" applyFill="1" applyBorder="1"/>
    <xf numFmtId="0" fontId="18" fillId="8" borderId="17" xfId="22" applyFont="1" applyFill="1" applyBorder="1"/>
    <xf numFmtId="0" fontId="13" fillId="0" borderId="0" xfId="23" applyFont="1" applyAlignment="1">
      <alignment vertical="center"/>
    </xf>
    <xf numFmtId="0" fontId="35" fillId="22" borderId="0" xfId="23" applyFont="1" applyFill="1" applyAlignment="1">
      <alignment vertical="center"/>
    </xf>
    <xf numFmtId="0" fontId="35" fillId="23" borderId="0" xfId="23" applyFont="1" applyFill="1" applyAlignment="1">
      <alignment vertical="center"/>
    </xf>
    <xf numFmtId="0" fontId="4" fillId="13" borderId="0" xfId="22" applyFont="1" applyFill="1" applyAlignment="1">
      <alignment horizontal="center" vertical="center"/>
    </xf>
    <xf numFmtId="1" fontId="16" fillId="3" borderId="0" xfId="22" applyNumberFormat="1" applyFont="1" applyFill="1" applyAlignment="1">
      <alignment horizontal="center" vertical="center"/>
    </xf>
    <xf numFmtId="1" fontId="16" fillId="14" borderId="0" xfId="22" applyNumberFormat="1" applyFont="1" applyFill="1" applyAlignment="1">
      <alignment horizontal="center" vertical="center"/>
    </xf>
    <xf numFmtId="1" fontId="16" fillId="15" borderId="0" xfId="22" applyNumberFormat="1" applyFont="1" applyFill="1" applyAlignment="1">
      <alignment horizontal="center" vertical="center"/>
    </xf>
    <xf numFmtId="1" fontId="16" fillId="16" borderId="0" xfId="22" applyNumberFormat="1" applyFont="1" applyFill="1" applyAlignment="1">
      <alignment horizontal="center" vertical="center"/>
    </xf>
    <xf numFmtId="0" fontId="4" fillId="2" borderId="6" xfId="22" applyFont="1" applyFill="1" applyBorder="1" applyAlignment="1">
      <alignment horizontal="left" vertical="center"/>
    </xf>
    <xf numFmtId="0" fontId="17" fillId="4" borderId="0" xfId="22" applyFont="1" applyFill="1" applyAlignment="1">
      <alignment horizontal="left" vertical="center" wrapText="1"/>
    </xf>
    <xf numFmtId="0" fontId="17" fillId="4" borderId="0" xfId="22" applyFont="1" applyFill="1" applyAlignment="1">
      <alignment horizontal="center" vertical="center" wrapText="1"/>
    </xf>
    <xf numFmtId="0" fontId="18" fillId="7" borderId="1" xfId="22" applyFont="1" applyFill="1" applyBorder="1" applyAlignment="1">
      <alignment vertical="center"/>
    </xf>
    <xf numFmtId="1" fontId="21" fillId="7" borderId="1" xfId="22" applyNumberFormat="1" applyFont="1" applyFill="1" applyBorder="1" applyAlignment="1">
      <alignment horizontal="center" vertical="center"/>
    </xf>
    <xf numFmtId="0" fontId="18" fillId="17" borderId="1" xfId="22" applyFont="1" applyFill="1" applyBorder="1" applyAlignment="1">
      <alignment vertical="center"/>
    </xf>
    <xf numFmtId="1" fontId="21" fillId="17" borderId="1" xfId="22" applyNumberFormat="1" applyFont="1" applyFill="1" applyBorder="1" applyAlignment="1">
      <alignment horizontal="center" vertical="center"/>
    </xf>
    <xf numFmtId="0" fontId="4" fillId="2" borderId="0" xfId="22" applyFont="1" applyFill="1" applyAlignment="1">
      <alignment horizontal="left" vertical="center"/>
    </xf>
    <xf numFmtId="0" fontId="6" fillId="4" borderId="0" xfId="22" applyFont="1" applyFill="1" applyAlignment="1">
      <alignment horizontal="center" vertical="center"/>
    </xf>
    <xf numFmtId="0" fontId="23" fillId="0" borderId="0" xfId="22" applyFont="1" applyAlignment="1">
      <alignment horizontal="right" vertical="center"/>
    </xf>
    <xf numFmtId="0" fontId="20" fillId="7" borderId="0" xfId="22" applyFont="1" applyFill="1" applyAlignment="1">
      <alignment horizontal="left" vertical="center"/>
    </xf>
    <xf numFmtId="168" fontId="20" fillId="7" borderId="0" xfId="22" applyNumberFormat="1" applyFont="1" applyFill="1" applyAlignment="1">
      <alignment horizontal="left" vertical="center"/>
    </xf>
    <xf numFmtId="0" fontId="20" fillId="7" borderId="0" xfId="22" applyFont="1" applyFill="1" applyAlignment="1">
      <alignment horizontal="left" vertical="center" wrapText="1"/>
    </xf>
    <xf numFmtId="0" fontId="25" fillId="0" borderId="0" xfId="22" applyFont="1" applyAlignment="1">
      <alignment horizontal="right" vertical="center"/>
    </xf>
    <xf numFmtId="0" fontId="26" fillId="0" borderId="0" xfId="22" applyFont="1" applyAlignment="1">
      <alignment horizontal="left" vertical="center" wrapText="1"/>
    </xf>
    <xf numFmtId="0" fontId="25" fillId="0" borderId="7" xfId="22" applyFont="1" applyBorder="1" applyAlignment="1">
      <alignment horizontal="right" vertical="center"/>
    </xf>
    <xf numFmtId="0" fontId="26" fillId="0" borderId="7" xfId="22" applyFont="1" applyBorder="1" applyAlignment="1">
      <alignment horizontal="left" vertical="center" wrapText="1"/>
    </xf>
    <xf numFmtId="0" fontId="27" fillId="18" borderId="0" xfId="22" applyFont="1" applyFill="1" applyAlignment="1">
      <alignment horizontal="left" vertical="center"/>
    </xf>
    <xf numFmtId="0" fontId="28" fillId="19" borderId="0" xfId="22" applyFont="1" applyFill="1" applyAlignment="1">
      <alignment horizontal="left" vertical="center"/>
    </xf>
    <xf numFmtId="169" fontId="30" fillId="0" borderId="0" xfId="22" applyNumberFormat="1" applyFont="1" applyAlignment="1">
      <alignment horizontal="left" vertical="center"/>
    </xf>
    <xf numFmtId="0" fontId="3" fillId="20" borderId="2" xfId="22" applyFont="1" applyFill="1" applyBorder="1" applyAlignment="1">
      <alignment horizontal="left" vertical="center"/>
    </xf>
    <xf numFmtId="0" fontId="14" fillId="9" borderId="3" xfId="27" applyFont="1" applyFill="1" applyBorder="1" applyAlignment="1">
      <alignment horizontal="center" vertical="center"/>
    </xf>
    <xf numFmtId="0" fontId="15" fillId="21" borderId="4" xfId="27" applyFont="1" applyFill="1" applyBorder="1" applyAlignment="1">
      <alignment horizontal="center" vertical="center"/>
    </xf>
    <xf numFmtId="0" fontId="14" fillId="9" borderId="5" xfId="27" applyFont="1" applyFill="1" applyBorder="1" applyAlignment="1">
      <alignment horizontal="center" vertical="center"/>
    </xf>
    <xf numFmtId="0" fontId="31" fillId="3" borderId="0" xfId="22" applyFont="1" applyFill="1" applyAlignment="1">
      <alignment horizontal="left" vertical="center" wrapText="1"/>
    </xf>
    <xf numFmtId="0" fontId="1" fillId="0" borderId="0" xfId="28"/>
    <xf numFmtId="0" fontId="3" fillId="20" borderId="8" xfId="22" applyFont="1" applyFill="1" applyBorder="1" applyAlignment="1">
      <alignment horizontal="left" vertical="center"/>
    </xf>
    <xf numFmtId="0" fontId="31" fillId="3" borderId="9" xfId="22" applyFont="1" applyFill="1" applyBorder="1" applyAlignment="1">
      <alignment horizontal="left" vertical="center" wrapText="1"/>
    </xf>
    <xf numFmtId="0" fontId="3" fillId="20" borderId="0" xfId="22" applyFont="1" applyFill="1" applyAlignment="1">
      <alignment horizontal="left" vertical="center"/>
    </xf>
    <xf numFmtId="0" fontId="5" fillId="3" borderId="10" xfId="22" applyFont="1" applyFill="1" applyBorder="1" applyAlignment="1">
      <alignment horizontal="center" vertical="center"/>
    </xf>
    <xf numFmtId="0" fontId="5" fillId="3" borderId="11" xfId="22" applyFont="1" applyFill="1" applyBorder="1" applyAlignment="1">
      <alignment horizontal="center" vertical="center"/>
    </xf>
    <xf numFmtId="0" fontId="31" fillId="0" borderId="0" xfId="22" applyFont="1" applyAlignment="1">
      <alignment wrapText="1"/>
    </xf>
    <xf numFmtId="0" fontId="4" fillId="20" borderId="0" xfId="22" applyFont="1" applyFill="1" applyAlignment="1">
      <alignment horizontal="left" vertical="center"/>
    </xf>
    <xf numFmtId="0" fontId="1" fillId="0" borderId="0" xfId="22"/>
    <xf numFmtId="0" fontId="31" fillId="0" borderId="0" xfId="22" applyFont="1" applyAlignment="1">
      <alignment vertical="center" wrapText="1"/>
    </xf>
    <xf numFmtId="0" fontId="27" fillId="6" borderId="12" xfId="22" applyFont="1" applyFill="1" applyBorder="1" applyAlignment="1">
      <alignment horizontal="left" vertical="center"/>
    </xf>
    <xf numFmtId="0" fontId="22" fillId="3" borderId="13" xfId="22" applyFont="1" applyFill="1" applyBorder="1"/>
    <xf numFmtId="0" fontId="27" fillId="6" borderId="12" xfId="22" applyFont="1" applyFill="1" applyBorder="1"/>
    <xf numFmtId="0" fontId="35" fillId="24" borderId="9" xfId="23" applyFont="1" applyFill="1" applyBorder="1" applyAlignment="1">
      <alignment vertical="center" wrapText="1"/>
    </xf>
    <xf numFmtId="0" fontId="37" fillId="3" borderId="0" xfId="22" applyFont="1" applyFill="1" applyAlignment="1">
      <alignment horizontal="left" vertical="center" wrapText="1"/>
    </xf>
    <xf numFmtId="0" fontId="36" fillId="0" borderId="0" xfId="1" applyAlignment="1">
      <alignment horizontal="left" vertical="center" wrapText="1"/>
    </xf>
    <xf numFmtId="0" fontId="38" fillId="4" borderId="0" xfId="22" applyFont="1" applyFill="1" applyAlignment="1">
      <alignment horizontal="right" vertical="center"/>
    </xf>
    <xf numFmtId="0" fontId="39" fillId="0" borderId="0" xfId="0" applyFont="1" applyAlignment="1">
      <alignment horizontal="left" vertical="center"/>
    </xf>
  </cellXfs>
  <cellStyles count="35">
    <cellStyle name="Comma [0] 2" xfId="7" xr:uid="{00000000-0005-0000-0000-00000B000000}"/>
    <cellStyle name="Comma [0] 3" xfId="8" xr:uid="{00000000-0005-0000-0000-00000C000000}"/>
    <cellStyle name="Comma [0] 4" xfId="9" xr:uid="{00000000-0005-0000-0000-00000D000000}"/>
    <cellStyle name="Comma [0] 5" xfId="10" xr:uid="{00000000-0005-0000-0000-00000E000000}"/>
    <cellStyle name="Comma [0] 6" xfId="11" xr:uid="{00000000-0005-0000-0000-00000F000000}"/>
    <cellStyle name="Comma 1" xfId="2" xr:uid="{00000000-0005-0000-0000-000006000000}"/>
    <cellStyle name="Comma 2" xfId="3" xr:uid="{00000000-0005-0000-0000-000007000000}"/>
    <cellStyle name="Comma 3" xfId="4" xr:uid="{00000000-0005-0000-0000-000008000000}"/>
    <cellStyle name="Comma 4" xfId="5" xr:uid="{00000000-0005-0000-0000-000009000000}"/>
    <cellStyle name="Comma 5" xfId="6" xr:uid="{00000000-0005-0000-0000-00000A000000}"/>
    <cellStyle name="Currency [0] 4" xfId="17" xr:uid="{00000000-0005-0000-0000-000015000000}"/>
    <cellStyle name="Currency [0] 5" xfId="18" xr:uid="{00000000-0005-0000-0000-000016000000}"/>
    <cellStyle name="Currency [0] 6" xfId="19" xr:uid="{00000000-0005-0000-0000-000017000000}"/>
    <cellStyle name="Currency [0] 7" xfId="20" xr:uid="{00000000-0005-0000-0000-000018000000}"/>
    <cellStyle name="Currency [0] 8" xfId="21" xr:uid="{00000000-0005-0000-0000-000019000000}"/>
    <cellStyle name="Currency 3" xfId="12" xr:uid="{00000000-0005-0000-0000-000010000000}"/>
    <cellStyle name="Currency 4" xfId="13" xr:uid="{00000000-0005-0000-0000-000011000000}"/>
    <cellStyle name="Currency 5" xfId="14" xr:uid="{00000000-0005-0000-0000-000012000000}"/>
    <cellStyle name="Currency 6" xfId="15" xr:uid="{00000000-0005-0000-0000-000013000000}"/>
    <cellStyle name="Currency 7" xfId="16" xr:uid="{00000000-0005-0000-0000-000014000000}"/>
    <cellStyle name="Hyperlink" xfId="1" builtinId="8"/>
    <cellStyle name="Normal" xfId="0" builtinId="0"/>
    <cellStyle name="Normal 1" xfId="23" xr:uid="{00000000-0005-0000-0000-00001B000000}"/>
    <cellStyle name="Normal 2" xfId="24" xr:uid="{00000000-0005-0000-0000-00001C000000}"/>
    <cellStyle name="Normal 3" xfId="22" xr:uid="{00000000-0005-0000-0000-00001A000000}"/>
    <cellStyle name="Normal 5" xfId="25" xr:uid="{00000000-0005-0000-0000-00001D000000}"/>
    <cellStyle name="Normal 6" xfId="26" xr:uid="{00000000-0005-0000-0000-00001E000000}"/>
    <cellStyle name="Normal 7" xfId="27" xr:uid="{00000000-0005-0000-0000-00001F000000}"/>
    <cellStyle name="Normal 8" xfId="28" xr:uid="{00000000-0005-0000-0000-000020000000}"/>
    <cellStyle name="Normal 9" xfId="29" xr:uid="{00000000-0005-0000-0000-000021000000}"/>
    <cellStyle name="Percent 10" xfId="30" xr:uid="{00000000-0005-0000-0000-000022000000}"/>
    <cellStyle name="Percent 6" xfId="31" xr:uid="{00000000-0005-0000-0000-000023000000}"/>
    <cellStyle name="Percent 7" xfId="32" xr:uid="{00000000-0005-0000-0000-000024000000}"/>
    <cellStyle name="Percent 8" xfId="33" xr:uid="{00000000-0005-0000-0000-000025000000}"/>
    <cellStyle name="Percent 9" xfId="34" xr:uid="{00000000-0005-0000-0000-000026000000}"/>
  </cellStyles>
  <dxfs count="54">
    <dxf>
      <fill>
        <patternFill>
          <bgColor rgb="FFFFE181"/>
        </patternFill>
      </fill>
    </dxf>
    <dxf>
      <fill>
        <patternFill>
          <bgColor rgb="FFFFCC99"/>
        </patternFill>
      </fill>
    </dxf>
    <dxf>
      <fill>
        <patternFill>
          <bgColor theme="0" tint="-0.14996795556505021"/>
        </patternFill>
      </fill>
    </dxf>
    <dxf>
      <fill>
        <patternFill>
          <bgColor theme="9" tint="0.39994506668294322"/>
        </patternFill>
      </fill>
    </dxf>
    <dxf>
      <fill>
        <patternFill>
          <bgColor theme="8" tint="0.79998168889431442"/>
        </patternFill>
      </fill>
    </dxf>
    <dxf>
      <fill>
        <patternFill>
          <bgColor theme="7" tint="0.79998168889431442"/>
        </patternFill>
      </fill>
    </dxf>
    <dxf>
      <fill>
        <patternFill>
          <bgColor theme="9" tint="0.79998168889431442"/>
        </patternFill>
      </fill>
    </dxf>
    <dxf>
      <font>
        <color rgb="FFB26A00"/>
      </font>
      <fill>
        <patternFill>
          <bgColor rgb="FFFFF3D6"/>
        </patternFill>
      </fill>
    </dxf>
    <dxf>
      <font>
        <color rgb="FFC0392B"/>
      </font>
      <fill>
        <patternFill>
          <bgColor rgb="FFFDE7E7"/>
        </patternFill>
      </fill>
    </dxf>
    <dxf>
      <fill>
        <patternFill>
          <bgColor rgb="FFFFFFFF"/>
        </patternFill>
      </fill>
      <border diagonalUp="0" diagonalDown="0">
        <left/>
        <right/>
        <top/>
        <bottom style="thin">
          <color rgb="FFDAE4E8"/>
        </bottom>
      </border>
    </dxf>
    <dxf>
      <fill>
        <patternFill>
          <bgColor rgb="FFF4F8F9"/>
        </patternFill>
      </fill>
      <border diagonalUp="0" diagonalDown="0">
        <left/>
        <right/>
        <top/>
        <bottom style="thin">
          <color rgb="FFDAE4E8"/>
        </bottom>
      </border>
    </dxf>
    <dxf>
      <fill>
        <patternFill>
          <bgColor theme="9" tint="0.79998168889431442"/>
        </patternFill>
      </fill>
    </dxf>
    <dxf>
      <fill>
        <patternFill>
          <bgColor rgb="FFFFFF99"/>
        </patternFill>
      </fill>
    </dxf>
    <dxf>
      <fill>
        <patternFill>
          <bgColor rgb="FFFFE181"/>
        </patternFill>
      </fill>
    </dxf>
    <dxf>
      <fill>
        <patternFill>
          <bgColor theme="0" tint="-0.14996795556505021"/>
        </patternFill>
      </fill>
    </dxf>
    <dxf>
      <fill>
        <patternFill>
          <bgColor theme="9" tint="0.39994506668294322"/>
        </patternFill>
      </fill>
    </dxf>
    <dxf>
      <fill>
        <patternFill>
          <bgColor theme="8" tint="0.79998168889431442"/>
        </patternFill>
      </fill>
    </dxf>
    <dxf>
      <fill>
        <patternFill>
          <bgColor theme="7" tint="0.79998168889431442"/>
        </patternFill>
      </fill>
    </dxf>
    <dxf>
      <font>
        <color rgb="FFB26A00"/>
      </font>
      <fill>
        <patternFill>
          <bgColor rgb="FFFFF3D6"/>
        </patternFill>
      </fill>
    </dxf>
    <dxf>
      <font>
        <color rgb="FFC0392B"/>
      </font>
      <fill>
        <patternFill>
          <bgColor rgb="FFFDE7E7"/>
        </patternFill>
      </fill>
    </dxf>
    <dxf>
      <fill>
        <patternFill>
          <bgColor rgb="FFFFFFFF"/>
        </patternFill>
      </fill>
      <border diagonalUp="0" diagonalDown="0">
        <left/>
        <right/>
        <top/>
        <bottom style="thin">
          <color rgb="FFDAE4E8"/>
        </bottom>
      </border>
    </dxf>
    <dxf>
      <fill>
        <patternFill>
          <bgColor rgb="FFF4F8F9"/>
        </patternFill>
      </fill>
      <border diagonalUp="0" diagonalDown="0">
        <left/>
        <right/>
        <top/>
        <bottom style="thin">
          <color rgb="FFDAE4E8"/>
        </bottom>
      </border>
    </dxf>
    <dxf>
      <fill>
        <patternFill>
          <bgColor rgb="FFFFCC99"/>
        </patternFill>
      </fill>
    </dxf>
    <dxf>
      <fill>
        <patternFill>
          <bgColor theme="0" tint="-0.14996795556505021"/>
        </patternFill>
      </fill>
    </dxf>
    <dxf>
      <fill>
        <patternFill>
          <bgColor theme="9" tint="0.39994506668294322"/>
        </patternFill>
      </fill>
    </dxf>
    <dxf>
      <fill>
        <patternFill>
          <bgColor theme="8" tint="0.79998168889431442"/>
        </patternFill>
      </fill>
    </dxf>
    <dxf>
      <fill>
        <patternFill>
          <bgColor theme="7" tint="0.79998168889431442"/>
        </patternFill>
      </fill>
    </dxf>
    <dxf>
      <fill>
        <patternFill>
          <bgColor theme="9" tint="0.79998168889431442"/>
        </patternFill>
      </fill>
    </dxf>
    <dxf>
      <fill>
        <patternFill>
          <bgColor theme="0" tint="-0.14996795556505021"/>
        </patternFill>
      </fill>
    </dxf>
    <dxf>
      <fill>
        <patternFill>
          <bgColor theme="9" tint="0.39994506668294322"/>
        </patternFill>
      </fill>
    </dxf>
    <dxf>
      <fill>
        <patternFill>
          <bgColor theme="8" tint="0.79998168889431442"/>
        </patternFill>
      </fill>
    </dxf>
    <dxf>
      <fill>
        <patternFill>
          <bgColor theme="7" tint="0.79998168889431442"/>
        </patternFill>
      </fill>
    </dxf>
    <dxf>
      <fill>
        <patternFill>
          <bgColor theme="9" tint="0.79998168889431442"/>
        </patternFill>
      </fill>
    </dxf>
    <dxf>
      <fill>
        <patternFill>
          <bgColor theme="9" tint="0.39994506668294322"/>
        </patternFill>
      </fill>
    </dxf>
    <dxf>
      <fill>
        <patternFill>
          <bgColor theme="8" tint="0.79998168889431442"/>
        </patternFill>
      </fill>
    </dxf>
    <dxf>
      <fill>
        <patternFill>
          <bgColor theme="7" tint="0.79998168889431442"/>
        </patternFill>
      </fill>
    </dxf>
    <dxf>
      <fill>
        <patternFill>
          <bgColor theme="9" tint="0.79998168889431442"/>
        </patternFill>
      </fill>
    </dxf>
    <dxf>
      <fill>
        <patternFill>
          <bgColor theme="8"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7" tint="0.79998168889431442"/>
        </patternFill>
      </fill>
    </dxf>
    <dxf>
      <font>
        <color rgb="FFB26A00"/>
      </font>
      <fill>
        <patternFill>
          <bgColor rgb="FFFFF3D6"/>
        </patternFill>
      </fill>
    </dxf>
    <dxf>
      <font>
        <color rgb="FFC0392B"/>
      </font>
      <fill>
        <patternFill>
          <bgColor rgb="FFFDE7E7"/>
        </patternFill>
      </fill>
    </dxf>
    <dxf>
      <fill>
        <patternFill>
          <bgColor rgb="FFFFFFFF"/>
        </patternFill>
      </fill>
      <border diagonalUp="0" diagonalDown="0">
        <left/>
        <right/>
        <top/>
        <bottom style="thin">
          <color rgb="FFDAE4E8"/>
        </bottom>
      </border>
    </dxf>
    <dxf>
      <fill>
        <patternFill>
          <bgColor rgb="FFF4F8F9"/>
        </patternFill>
      </fill>
      <border diagonalUp="0" diagonalDown="0">
        <left/>
        <right/>
        <top/>
        <bottom style="thin">
          <color rgb="FFDAE4E8"/>
        </bottom>
      </border>
    </dxf>
    <dxf>
      <fill>
        <patternFill>
          <bgColor theme="7" tint="0.79998168889431442"/>
        </patternFill>
      </fill>
    </dxf>
    <dxf>
      <font>
        <b/>
        <color rgb="FFC87500"/>
      </font>
      <fill>
        <patternFill>
          <bgColor rgb="FFFFF4D6"/>
        </patternFill>
      </fill>
    </dxf>
    <dxf>
      <font>
        <b/>
        <color rgb="FFB42318"/>
      </font>
      <fill>
        <patternFill>
          <bgColor rgb="FFFDECEC"/>
        </patternFill>
      </fill>
    </dxf>
    <dxf>
      <font>
        <b/>
        <color rgb="FF0C8A83"/>
      </font>
      <fill>
        <patternFill>
          <bgColor rgb="FFE4F4F2"/>
        </patternFill>
      </fill>
    </dxf>
    <dxf>
      <font>
        <color rgb="FFB26A00"/>
      </font>
      <fill>
        <patternFill>
          <bgColor rgb="FFFFF3D6"/>
        </patternFill>
      </fill>
    </dxf>
    <dxf>
      <font>
        <color rgb="FFC0392B"/>
      </font>
      <fill>
        <patternFill>
          <bgColor rgb="FFFDE7E7"/>
        </patternFill>
      </fill>
    </dxf>
  </dxfs>
  <tableStyles count="0"/>
  <colors>
    <indexedColors>
      <rgbColor rgb="FF000000"/>
      <rgbColor rgb="FFFFFFFF"/>
      <rgbColor rgb="FFF7F9FC"/>
      <rgbColor rgb="FFF4F8F7"/>
      <rgbColor rgb="FF153A4A"/>
      <rgbColor rgb="FFFFF3D9"/>
      <rgbColor rgb="FFF4F7FB"/>
      <rgbColor rgb="FF2D68B2"/>
      <rgbColor rgb="FF2E64A9"/>
      <rgbColor rgb="FF3B7D23"/>
      <rgbColor rgb="FF10233F"/>
      <rgbColor rgb="FFB26A00"/>
      <rgbColor rgb="FF182943"/>
      <rgbColor rgb="FF0C8A83"/>
      <rgbColor rgb="FFC7D5D8"/>
      <rgbColor rgb="FF738197"/>
      <rgbColor rgb="FFD7E7F5"/>
      <rgbColor rgb="FFC0392B"/>
      <rgbColor rgb="FFFFF4D6"/>
      <rgbColor rgb="FFE4F4F2"/>
      <rgbColor rgb="FF1D2939"/>
      <rgbColor rgb="FFDCEAF7"/>
      <rgbColor rgb="FF0563C1"/>
      <rgbColor rgb="FFCFD9E6"/>
      <rgbColor rgb="FF102B4C"/>
      <rgbColor rgb="FFF4F8F9"/>
      <rgbColor rgb="FFFFF3DE"/>
      <rgbColor rgb="FF2D66B3"/>
      <rgbColor rgb="FF344955"/>
      <rgbColor rgb="FF1F6F78"/>
      <rgbColor rgb="FF0B77A0"/>
      <rgbColor rgb="FF1D5F96"/>
      <rgbColor rgb="FF2F6FB3"/>
      <rgbColor rgb="FFE4F4F1"/>
      <rgbColor rgb="FFD9F2D0"/>
      <rgbColor rgb="FFFFF3D6"/>
      <rgbColor rgb="FF8ECBC5"/>
      <rgbColor rgb="FFFCE8E8"/>
      <rgbColor rgb="FFDAE4E8"/>
      <rgbColor rgb="FFFDE7E7"/>
      <rgbColor rgb="FF3E76C3"/>
      <rgbColor rgb="FF46B1E1"/>
      <rgbColor rgb="FFE8F1F5"/>
      <rgbColor rgb="FFFDECEC"/>
      <rgbColor rgb="FFD9902F"/>
      <rgbColor rgb="FFC87500"/>
      <rgbColor rgb="FF687A81"/>
      <rgbColor rgb="FF9DB4B9"/>
      <rgbColor rgb="FF0B3B4B"/>
      <rgbColor rgb="FF247C86"/>
      <rgbColor rgb="FF0B3041"/>
      <rgbColor rgb="FF1F2F3B"/>
      <rgbColor rgb="FFB42318"/>
      <rgbColor rgb="FFC94C4C"/>
      <rgbColor rgb="FF2F4050"/>
      <rgbColor rgb="FF24343B"/>
      <rgbColor rgb="00003366"/>
      <rgbColor rgb="00339966"/>
      <rgbColor rgb="00003300"/>
      <rgbColor rgb="00333300"/>
      <rgbColor rgb="00993300"/>
      <rgbColor rgb="00993366"/>
      <rgbColor rgb="00333399"/>
      <rgbColor rgb="00333333"/>
    </indexedColors>
    <mruColors>
      <color rgb="FFFFFF99"/>
      <color rgb="FFFFE181"/>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Applications" displayName="tblApplications" ref="B23:T223" totalsRowShown="0">
  <tableColumns count="19">
    <tableColumn id="1" xr3:uid="{00000000-0010-0000-0000-000001000000}" name="Application ID"/>
    <tableColumn id="2" xr3:uid="{00000000-0010-0000-0000-000002000000}" name="Date Applied"/>
    <tableColumn id="3" xr3:uid="{00000000-0010-0000-0000-000003000000}" name="Company"/>
    <tableColumn id="4" xr3:uid="{00000000-0010-0000-0000-000004000000}" name="Job Title"/>
    <tableColumn id="5" xr3:uid="{00000000-0010-0000-0000-000005000000}" name="Job Description"/>
    <tableColumn id="6" xr3:uid="{00000000-0010-0000-0000-000006000000}" name="Location"/>
    <tableColumn id="7" xr3:uid="{00000000-0010-0000-0000-000007000000}" name="Work Mode"/>
    <tableColumn id="8" xr3:uid="{00000000-0010-0000-0000-000008000000}" name="Job Type"/>
    <tableColumn id="9" xr3:uid="{00000000-0010-0000-0000-000009000000}" name="Salary Range"/>
    <tableColumn id="10" xr3:uid="{00000000-0010-0000-0000-00000A000000}" name="Currency"/>
    <tableColumn id="11" xr3:uid="{00000000-0010-0000-0000-00000B000000}" name="Salary Period"/>
    <tableColumn id="12" xr3:uid="{00000000-0010-0000-0000-00000C000000}" name="Application Code"/>
    <tableColumn id="13" xr3:uid="{00000000-0010-0000-0000-00000D000000}" name="Source"/>
    <tableColumn id="14" xr3:uid="{00000000-0010-0000-0000-00000E000000}" name="Status"/>
    <tableColumn id="15" xr3:uid="{00000000-0010-0000-0000-00000F000000}" name="Priority"/>
    <tableColumn id="16" xr3:uid="{00000000-0010-0000-0000-000010000000}" name="Next Action"/>
    <tableColumn id="17" xr3:uid="{00000000-0010-0000-0000-000011000000}" name="Action Due"/>
    <tableColumn id="18" xr3:uid="{00000000-0010-0000-0000-000012000000}" name="Job Link"/>
    <tableColumn id="19" xr3:uid="{00000000-0010-0000-0000-000013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blActivityLog" displayName="tblActivityLog" ref="B9:L309" totalsRowShown="0">
  <autoFilter ref="B9:L309" xr:uid="{00000000-0009-0000-0100-000001000000}"/>
  <tableColumns count="11">
    <tableColumn id="1" xr3:uid="{00000000-0010-0000-0100-000001000000}" name="Activity ID"/>
    <tableColumn id="2" xr3:uid="{00000000-0010-0000-0100-000002000000}" name="Entry Date"/>
    <tableColumn id="3" xr3:uid="{00000000-0010-0000-0100-000003000000}" name="Application ID"/>
    <tableColumn id="4" xr3:uid="{00000000-0010-0000-0100-000004000000}" name="Company"/>
    <tableColumn id="5" xr3:uid="{00000000-0010-0000-0100-000005000000}" name="Category"/>
    <tableColumn id="6" xr3:uid="{00000000-0010-0000-0100-000006000000}" name="Activity Type"/>
    <tableColumn id="7" xr3:uid="{00000000-0010-0000-0100-000007000000}" name="Activity Date"/>
    <tableColumn id="8" xr3:uid="{00000000-0010-0000-0100-000008000000}" name="Status"/>
    <tableColumn id="9" xr3:uid="{00000000-0010-0000-0100-000009000000}" name="Next Due"/>
    <tableColumn id="10" xr3:uid="{00000000-0010-0000-0100-00000A000000}" name="Contact"/>
    <tableColumn id="11" xr3:uid="{00000000-0010-0000-0100-00000B000000}" name="Detai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B2:M31"/>
  <sheetViews>
    <sheetView showGridLines="0" tabSelected="1" zoomScaleNormal="100" workbookViewId="0">
      <selection activeCell="A2" sqref="A2"/>
    </sheetView>
  </sheetViews>
  <sheetFormatPr defaultColWidth="8.7109375" defaultRowHeight="12.75"/>
  <cols>
    <col min="1" max="1" width="3" customWidth="1"/>
    <col min="2" max="3" width="7" customWidth="1"/>
    <col min="4" max="6" width="12" customWidth="1"/>
    <col min="7" max="13" width="11" customWidth="1"/>
  </cols>
  <sheetData>
    <row r="2" spans="2:13" ht="33.75" customHeight="1">
      <c r="B2" s="12" t="s">
        <v>0</v>
      </c>
      <c r="C2" s="12" t="s">
        <v>1</v>
      </c>
      <c r="D2" s="12" t="s">
        <v>1</v>
      </c>
      <c r="E2" s="12" t="s">
        <v>1</v>
      </c>
      <c r="F2" s="12" t="s">
        <v>1</v>
      </c>
      <c r="G2" s="12" t="s">
        <v>1</v>
      </c>
      <c r="H2" s="12" t="s">
        <v>1</v>
      </c>
      <c r="I2" s="12" t="s">
        <v>1</v>
      </c>
      <c r="J2" s="12" t="s">
        <v>1</v>
      </c>
      <c r="K2" s="12" t="s">
        <v>1</v>
      </c>
      <c r="L2" s="12" t="s">
        <v>1</v>
      </c>
      <c r="M2" s="12" t="s">
        <v>1</v>
      </c>
    </row>
    <row r="3" spans="2:13">
      <c r="B3" s="11" t="s">
        <v>2</v>
      </c>
      <c r="C3" s="11" t="s">
        <v>2</v>
      </c>
      <c r="D3" s="10" t="s">
        <v>3</v>
      </c>
      <c r="E3" s="10" t="s">
        <v>3</v>
      </c>
      <c r="F3" s="10" t="s">
        <v>4</v>
      </c>
      <c r="G3" s="10" t="s">
        <v>4</v>
      </c>
      <c r="H3" s="10" t="s">
        <v>4</v>
      </c>
      <c r="I3" s="10" t="s">
        <v>5</v>
      </c>
      <c r="J3" s="10" t="s">
        <v>5</v>
      </c>
      <c r="K3" s="10" t="s">
        <v>6</v>
      </c>
      <c r="L3" s="10" t="s">
        <v>6</v>
      </c>
      <c r="M3" s="10" t="s">
        <v>6</v>
      </c>
    </row>
    <row r="4" spans="2:13">
      <c r="B4" s="11" t="s">
        <v>2</v>
      </c>
      <c r="C4" s="11" t="s">
        <v>2</v>
      </c>
      <c r="D4" s="10" t="s">
        <v>3</v>
      </c>
      <c r="E4" s="10" t="s">
        <v>3</v>
      </c>
      <c r="F4" s="10" t="s">
        <v>4</v>
      </c>
      <c r="G4" s="10" t="s">
        <v>4</v>
      </c>
      <c r="H4" s="10" t="s">
        <v>4</v>
      </c>
      <c r="I4" s="10" t="s">
        <v>5</v>
      </c>
      <c r="J4" s="10" t="s">
        <v>5</v>
      </c>
      <c r="K4" s="10" t="s">
        <v>6</v>
      </c>
      <c r="L4" s="10" t="s">
        <v>6</v>
      </c>
      <c r="M4" s="10" t="s">
        <v>6</v>
      </c>
    </row>
    <row r="6" spans="2:13" ht="12.75" customHeight="1">
      <c r="B6" s="9" t="s">
        <v>7</v>
      </c>
      <c r="C6" s="9" t="s">
        <v>8</v>
      </c>
      <c r="D6" s="9" t="s">
        <v>8</v>
      </c>
      <c r="E6" s="9" t="s">
        <v>8</v>
      </c>
      <c r="F6" s="9" t="s">
        <v>8</v>
      </c>
      <c r="G6" s="9" t="s">
        <v>8</v>
      </c>
      <c r="H6" s="9" t="s">
        <v>8</v>
      </c>
      <c r="I6" s="9" t="s">
        <v>8</v>
      </c>
      <c r="J6" s="9" t="s">
        <v>8</v>
      </c>
      <c r="K6" s="9" t="s">
        <v>8</v>
      </c>
      <c r="L6" s="9" t="s">
        <v>8</v>
      </c>
      <c r="M6" s="9" t="s">
        <v>8</v>
      </c>
    </row>
    <row r="7" spans="2:13">
      <c r="B7" s="9" t="s">
        <v>8</v>
      </c>
      <c r="C7" s="9" t="s">
        <v>8</v>
      </c>
      <c r="D7" s="9" t="s">
        <v>8</v>
      </c>
      <c r="E7" s="9" t="s">
        <v>8</v>
      </c>
      <c r="F7" s="9" t="s">
        <v>8</v>
      </c>
      <c r="G7" s="9" t="s">
        <v>8</v>
      </c>
      <c r="H7" s="9" t="s">
        <v>8</v>
      </c>
      <c r="I7" s="9" t="s">
        <v>8</v>
      </c>
      <c r="J7" s="9" t="s">
        <v>8</v>
      </c>
      <c r="K7" s="9" t="s">
        <v>8</v>
      </c>
      <c r="L7" s="9" t="s">
        <v>8</v>
      </c>
      <c r="M7" s="9" t="s">
        <v>8</v>
      </c>
    </row>
    <row r="9" spans="2:13" ht="22.5" customHeight="1">
      <c r="B9" s="8" t="s">
        <v>9</v>
      </c>
      <c r="C9" s="8" t="s">
        <v>9</v>
      </c>
      <c r="D9" s="8" t="s">
        <v>9</v>
      </c>
      <c r="E9" s="8" t="s">
        <v>9</v>
      </c>
      <c r="F9" s="8" t="s">
        <v>9</v>
      </c>
      <c r="G9" s="8" t="s">
        <v>9</v>
      </c>
      <c r="H9" s="8" t="s">
        <v>9</v>
      </c>
      <c r="I9" s="8" t="s">
        <v>9</v>
      </c>
      <c r="J9" s="8" t="s">
        <v>9</v>
      </c>
      <c r="K9" s="8" t="s">
        <v>9</v>
      </c>
      <c r="L9" s="8" t="s">
        <v>9</v>
      </c>
      <c r="M9" s="8" t="s">
        <v>9</v>
      </c>
    </row>
    <row r="11" spans="2:13" ht="12.75" customHeight="1">
      <c r="B11" s="7">
        <v>1</v>
      </c>
      <c r="C11" s="7" t="s">
        <v>10</v>
      </c>
      <c r="D11" s="6" t="s">
        <v>3</v>
      </c>
      <c r="E11" s="6" t="s">
        <v>3</v>
      </c>
      <c r="F11" s="6" t="s">
        <v>3</v>
      </c>
      <c r="G11" s="5" t="s">
        <v>11</v>
      </c>
      <c r="H11" s="5" t="s">
        <v>11</v>
      </c>
      <c r="I11" s="5" t="s">
        <v>11</v>
      </c>
      <c r="J11" s="5" t="s">
        <v>11</v>
      </c>
      <c r="K11" s="5" t="s">
        <v>11</v>
      </c>
      <c r="L11" s="5" t="s">
        <v>11</v>
      </c>
      <c r="M11" s="5" t="s">
        <v>11</v>
      </c>
    </row>
    <row r="12" spans="2:13" ht="30" customHeight="1">
      <c r="B12" s="7" t="s">
        <v>10</v>
      </c>
      <c r="C12" s="7" t="s">
        <v>10</v>
      </c>
      <c r="D12" s="6" t="s">
        <v>3</v>
      </c>
      <c r="E12" s="6" t="s">
        <v>3</v>
      </c>
      <c r="F12" s="6" t="s">
        <v>3</v>
      </c>
      <c r="G12" s="5" t="s">
        <v>11</v>
      </c>
      <c r="H12" s="5" t="s">
        <v>11</v>
      </c>
      <c r="I12" s="5" t="s">
        <v>11</v>
      </c>
      <c r="J12" s="5" t="s">
        <v>11</v>
      </c>
      <c r="K12" s="5" t="s">
        <v>11</v>
      </c>
      <c r="L12" s="5" t="s">
        <v>11</v>
      </c>
      <c r="M12" s="5" t="s">
        <v>11</v>
      </c>
    </row>
    <row r="14" spans="2:13" ht="12.75" customHeight="1">
      <c r="B14" s="7">
        <v>2</v>
      </c>
      <c r="C14" s="7" t="s">
        <v>12</v>
      </c>
      <c r="D14" s="6" t="s">
        <v>4</v>
      </c>
      <c r="E14" s="6" t="s">
        <v>4</v>
      </c>
      <c r="F14" s="6" t="s">
        <v>4</v>
      </c>
      <c r="G14" s="5" t="s">
        <v>13</v>
      </c>
      <c r="H14" s="5" t="s">
        <v>14</v>
      </c>
      <c r="I14" s="5" t="s">
        <v>14</v>
      </c>
      <c r="J14" s="5" t="s">
        <v>14</v>
      </c>
      <c r="K14" s="5" t="s">
        <v>14</v>
      </c>
      <c r="L14" s="5" t="s">
        <v>14</v>
      </c>
      <c r="M14" s="5" t="s">
        <v>14</v>
      </c>
    </row>
    <row r="15" spans="2:13" ht="30.75" customHeight="1">
      <c r="B15" s="7" t="s">
        <v>12</v>
      </c>
      <c r="C15" s="7" t="s">
        <v>12</v>
      </c>
      <c r="D15" s="6" t="s">
        <v>4</v>
      </c>
      <c r="E15" s="6" t="s">
        <v>4</v>
      </c>
      <c r="F15" s="6" t="s">
        <v>4</v>
      </c>
      <c r="G15" s="5" t="s">
        <v>14</v>
      </c>
      <c r="H15" s="5" t="s">
        <v>14</v>
      </c>
      <c r="I15" s="5" t="s">
        <v>14</v>
      </c>
      <c r="J15" s="5" t="s">
        <v>14</v>
      </c>
      <c r="K15" s="5" t="s">
        <v>14</v>
      </c>
      <c r="L15" s="5" t="s">
        <v>14</v>
      </c>
      <c r="M15" s="5" t="s">
        <v>14</v>
      </c>
    </row>
    <row r="17" spans="2:13" ht="12.75" customHeight="1">
      <c r="B17" s="7">
        <v>3</v>
      </c>
      <c r="C17" s="7" t="s">
        <v>15</v>
      </c>
      <c r="D17" s="6" t="s">
        <v>5</v>
      </c>
      <c r="E17" s="6" t="s">
        <v>5</v>
      </c>
      <c r="F17" s="6" t="s">
        <v>5</v>
      </c>
      <c r="G17" s="5" t="s">
        <v>16</v>
      </c>
      <c r="H17" s="5" t="s">
        <v>17</v>
      </c>
      <c r="I17" s="5" t="s">
        <v>17</v>
      </c>
      <c r="J17" s="5" t="s">
        <v>17</v>
      </c>
      <c r="K17" s="5" t="s">
        <v>17</v>
      </c>
      <c r="L17" s="5" t="s">
        <v>17</v>
      </c>
      <c r="M17" s="5" t="s">
        <v>17</v>
      </c>
    </row>
    <row r="18" spans="2:13" ht="30" customHeight="1">
      <c r="B18" s="7" t="s">
        <v>15</v>
      </c>
      <c r="C18" s="7" t="s">
        <v>15</v>
      </c>
      <c r="D18" s="6" t="s">
        <v>5</v>
      </c>
      <c r="E18" s="6" t="s">
        <v>5</v>
      </c>
      <c r="F18" s="6" t="s">
        <v>5</v>
      </c>
      <c r="G18" s="5" t="s">
        <v>17</v>
      </c>
      <c r="H18" s="5" t="s">
        <v>17</v>
      </c>
      <c r="I18" s="5" t="s">
        <v>17</v>
      </c>
      <c r="J18" s="5" t="s">
        <v>17</v>
      </c>
      <c r="K18" s="5" t="s">
        <v>17</v>
      </c>
      <c r="L18" s="5" t="s">
        <v>17</v>
      </c>
      <c r="M18" s="5" t="s">
        <v>17</v>
      </c>
    </row>
    <row r="20" spans="2:13" ht="12.75" customHeight="1">
      <c r="B20" s="7">
        <v>4</v>
      </c>
      <c r="C20" s="7" t="s">
        <v>18</v>
      </c>
      <c r="D20" s="6" t="s">
        <v>6</v>
      </c>
      <c r="E20" s="6" t="s">
        <v>6</v>
      </c>
      <c r="F20" s="6" t="s">
        <v>6</v>
      </c>
      <c r="G20" s="5" t="s">
        <v>19</v>
      </c>
      <c r="H20" s="5" t="s">
        <v>20</v>
      </c>
      <c r="I20" s="5" t="s">
        <v>20</v>
      </c>
      <c r="J20" s="5" t="s">
        <v>20</v>
      </c>
      <c r="K20" s="5" t="s">
        <v>20</v>
      </c>
      <c r="L20" s="5" t="s">
        <v>20</v>
      </c>
      <c r="M20" s="5" t="s">
        <v>20</v>
      </c>
    </row>
    <row r="21" spans="2:13" ht="30" customHeight="1">
      <c r="B21" s="7" t="s">
        <v>18</v>
      </c>
      <c r="C21" s="7" t="s">
        <v>18</v>
      </c>
      <c r="D21" s="6" t="s">
        <v>6</v>
      </c>
      <c r="E21" s="6" t="s">
        <v>6</v>
      </c>
      <c r="F21" s="6" t="s">
        <v>6</v>
      </c>
      <c r="G21" s="5" t="s">
        <v>20</v>
      </c>
      <c r="H21" s="5" t="s">
        <v>20</v>
      </c>
      <c r="I21" s="5" t="s">
        <v>20</v>
      </c>
      <c r="J21" s="5" t="s">
        <v>20</v>
      </c>
      <c r="K21" s="5" t="s">
        <v>20</v>
      </c>
      <c r="L21" s="5" t="s">
        <v>20</v>
      </c>
      <c r="M21" s="5" t="s">
        <v>20</v>
      </c>
    </row>
    <row r="24" spans="2:13" ht="12.75" customHeight="1">
      <c r="B24" s="4" t="s">
        <v>21</v>
      </c>
      <c r="C24" s="4" t="s">
        <v>21</v>
      </c>
      <c r="D24" s="4" t="s">
        <v>21</v>
      </c>
      <c r="E24" s="4" t="s">
        <v>21</v>
      </c>
      <c r="F24" s="4" t="s">
        <v>21</v>
      </c>
      <c r="G24" s="4" t="s">
        <v>21</v>
      </c>
      <c r="H24" s="4" t="s">
        <v>21</v>
      </c>
      <c r="I24" s="4" t="s">
        <v>21</v>
      </c>
      <c r="J24" s="4" t="s">
        <v>21</v>
      </c>
      <c r="K24" s="4" t="s">
        <v>21</v>
      </c>
      <c r="L24" s="4" t="s">
        <v>21</v>
      </c>
      <c r="M24" s="4" t="s">
        <v>21</v>
      </c>
    </row>
    <row r="25" spans="2:13">
      <c r="B25" s="4" t="s">
        <v>21</v>
      </c>
      <c r="C25" s="4" t="s">
        <v>21</v>
      </c>
      <c r="D25" s="4" t="s">
        <v>21</v>
      </c>
      <c r="E25" s="4" t="s">
        <v>21</v>
      </c>
      <c r="F25" s="4" t="s">
        <v>21</v>
      </c>
      <c r="G25" s="4" t="s">
        <v>21</v>
      </c>
      <c r="H25" s="4" t="s">
        <v>21</v>
      </c>
      <c r="I25" s="4" t="s">
        <v>21</v>
      </c>
      <c r="J25" s="4" t="s">
        <v>21</v>
      </c>
      <c r="K25" s="4" t="s">
        <v>21</v>
      </c>
      <c r="L25" s="4" t="s">
        <v>21</v>
      </c>
      <c r="M25" s="4" t="s">
        <v>21</v>
      </c>
    </row>
    <row r="27" spans="2:13" ht="15">
      <c r="B27" s="8" t="s">
        <v>22</v>
      </c>
      <c r="C27" s="8" t="s">
        <v>22</v>
      </c>
      <c r="D27" s="8" t="s">
        <v>22</v>
      </c>
      <c r="E27" s="8" t="s">
        <v>22</v>
      </c>
      <c r="F27" s="8" t="s">
        <v>22</v>
      </c>
      <c r="G27" s="8" t="s">
        <v>22</v>
      </c>
      <c r="H27" s="8" t="s">
        <v>22</v>
      </c>
      <c r="I27" s="8" t="s">
        <v>22</v>
      </c>
      <c r="J27" s="8" t="s">
        <v>22</v>
      </c>
      <c r="K27" s="8" t="s">
        <v>22</v>
      </c>
      <c r="L27" s="8" t="s">
        <v>22</v>
      </c>
      <c r="M27" s="8" t="s">
        <v>22</v>
      </c>
    </row>
    <row r="28" spans="2:13" ht="12.75" customHeight="1">
      <c r="B28" s="3" t="s">
        <v>23</v>
      </c>
      <c r="C28" s="3" t="s">
        <v>24</v>
      </c>
      <c r="D28" s="3" t="s">
        <v>24</v>
      </c>
      <c r="E28" s="3" t="s">
        <v>24</v>
      </c>
      <c r="F28" s="3" t="s">
        <v>24</v>
      </c>
      <c r="G28" s="3" t="s">
        <v>24</v>
      </c>
      <c r="H28" s="3" t="s">
        <v>24</v>
      </c>
      <c r="I28" s="3" t="s">
        <v>24</v>
      </c>
      <c r="J28" s="3" t="s">
        <v>24</v>
      </c>
      <c r="K28" s="3" t="s">
        <v>24</v>
      </c>
      <c r="L28" s="3" t="s">
        <v>24</v>
      </c>
      <c r="M28" s="3" t="s">
        <v>24</v>
      </c>
    </row>
    <row r="29" spans="2:13">
      <c r="B29" s="3" t="s">
        <v>24</v>
      </c>
      <c r="C29" s="3" t="s">
        <v>24</v>
      </c>
      <c r="D29" s="3" t="s">
        <v>24</v>
      </c>
      <c r="E29" s="3" t="s">
        <v>24</v>
      </c>
      <c r="F29" s="3" t="s">
        <v>24</v>
      </c>
      <c r="G29" s="3" t="s">
        <v>24</v>
      </c>
      <c r="H29" s="3" t="s">
        <v>24</v>
      </c>
      <c r="I29" s="3" t="s">
        <v>24</v>
      </c>
      <c r="J29" s="3" t="s">
        <v>24</v>
      </c>
      <c r="K29" s="3" t="s">
        <v>24</v>
      </c>
      <c r="L29" s="3" t="s">
        <v>24</v>
      </c>
      <c r="M29" s="3" t="s">
        <v>24</v>
      </c>
    </row>
    <row r="30" spans="2:13">
      <c r="B30" s="3" t="s">
        <v>24</v>
      </c>
      <c r="C30" s="3" t="s">
        <v>24</v>
      </c>
      <c r="D30" s="3" t="s">
        <v>24</v>
      </c>
      <c r="E30" s="3" t="s">
        <v>24</v>
      </c>
      <c r="F30" s="3" t="s">
        <v>24</v>
      </c>
      <c r="G30" s="3" t="s">
        <v>24</v>
      </c>
      <c r="H30" s="3" t="s">
        <v>24</v>
      </c>
      <c r="I30" s="3" t="s">
        <v>24</v>
      </c>
      <c r="J30" s="3" t="s">
        <v>24</v>
      </c>
      <c r="K30" s="3" t="s">
        <v>24</v>
      </c>
      <c r="L30" s="3" t="s">
        <v>24</v>
      </c>
      <c r="M30" s="3" t="s">
        <v>24</v>
      </c>
    </row>
    <row r="31" spans="2:13">
      <c r="B31" s="3" t="s">
        <v>24</v>
      </c>
      <c r="C31" s="3" t="s">
        <v>24</v>
      </c>
      <c r="D31" s="3" t="s">
        <v>24</v>
      </c>
      <c r="E31" s="3" t="s">
        <v>24</v>
      </c>
      <c r="F31" s="3" t="s">
        <v>24</v>
      </c>
      <c r="G31" s="3" t="s">
        <v>24</v>
      </c>
      <c r="H31" s="3" t="s">
        <v>24</v>
      </c>
      <c r="I31" s="3" t="s">
        <v>24</v>
      </c>
      <c r="J31" s="3" t="s">
        <v>24</v>
      </c>
      <c r="K31" s="3" t="s">
        <v>24</v>
      </c>
      <c r="L31" s="3" t="s">
        <v>24</v>
      </c>
      <c r="M31" s="3" t="s">
        <v>24</v>
      </c>
    </row>
  </sheetData>
  <mergeCells count="23">
    <mergeCell ref="B28:M31"/>
    <mergeCell ref="B20:C21"/>
    <mergeCell ref="D20:F21"/>
    <mergeCell ref="G20:M21"/>
    <mergeCell ref="B24:M25"/>
    <mergeCell ref="B27:M27"/>
    <mergeCell ref="B14:C15"/>
    <mergeCell ref="D14:F15"/>
    <mergeCell ref="G14:M15"/>
    <mergeCell ref="B17:C18"/>
    <mergeCell ref="D17:F18"/>
    <mergeCell ref="G17:M18"/>
    <mergeCell ref="B6:M7"/>
    <mergeCell ref="B9:M9"/>
    <mergeCell ref="B11:C12"/>
    <mergeCell ref="D11:F12"/>
    <mergeCell ref="G11:M12"/>
    <mergeCell ref="B2:M2"/>
    <mergeCell ref="B3:C4"/>
    <mergeCell ref="D3:E4"/>
    <mergeCell ref="F3:H4"/>
    <mergeCell ref="I3:J4"/>
    <mergeCell ref="K3:M4"/>
  </mergeCells>
  <hyperlinks>
    <hyperlink ref="B3" location="'START HERE - REAL'!A1" display="START" xr:uid="{00000000-0004-0000-0000-000000000000}"/>
    <hyperlink ref="D3" location="'DASHBOARD'!A1" display="DASHBOARD" xr:uid="{00000000-0004-0000-0000-000001000000}"/>
    <hyperlink ref="F3" location="'APPLICATIONS'!A1" display="APPLICATIONS" xr:uid="{00000000-0004-0000-0000-000002000000}"/>
    <hyperlink ref="I3" location="'ACTIVITY'!A1" display="ACTIVITY" xr:uid="{00000000-0004-0000-0000-000003000000}"/>
    <hyperlink ref="K3" location="'SETUP'!A1" display="SETUP" xr:uid="{00000000-0004-0000-0000-000004000000}"/>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33F"/>
  </sheetPr>
  <dimension ref="A2:N339"/>
  <sheetViews>
    <sheetView showGridLines="0" zoomScaleNormal="100" workbookViewId="0">
      <selection activeCell="A2" sqref="A2"/>
    </sheetView>
  </sheetViews>
  <sheetFormatPr defaultColWidth="8.7109375" defaultRowHeight="12.75"/>
  <cols>
    <col min="1" max="1" width="3" customWidth="1"/>
    <col min="2" max="2" width="21" customWidth="1"/>
    <col min="3" max="3" width="9" customWidth="1"/>
    <col min="4" max="4" width="10" customWidth="1"/>
    <col min="5" max="6" width="11" customWidth="1"/>
    <col min="8" max="9" width="12" customWidth="1"/>
    <col min="10" max="10" width="10.85546875" customWidth="1"/>
    <col min="11" max="11" width="13.5703125" customWidth="1"/>
    <col min="12" max="12" width="8" customWidth="1"/>
    <col min="13" max="13" width="25.7109375" customWidth="1"/>
    <col min="14" max="14" width="3" customWidth="1"/>
  </cols>
  <sheetData>
    <row r="2" spans="1:14" ht="33.950000000000003" customHeight="1">
      <c r="A2" s="18"/>
      <c r="B2" s="2" t="s">
        <v>3</v>
      </c>
      <c r="C2" s="2" t="s">
        <v>25</v>
      </c>
      <c r="D2" s="2" t="s">
        <v>25</v>
      </c>
      <c r="E2" s="2" t="s">
        <v>25</v>
      </c>
      <c r="F2" s="2" t="s">
        <v>25</v>
      </c>
      <c r="G2" s="2" t="s">
        <v>25</v>
      </c>
      <c r="H2" s="2" t="s">
        <v>25</v>
      </c>
      <c r="I2" s="2" t="s">
        <v>25</v>
      </c>
      <c r="J2" s="2" t="s">
        <v>25</v>
      </c>
      <c r="K2" s="2" t="s">
        <v>25</v>
      </c>
      <c r="L2" s="2" t="s">
        <v>25</v>
      </c>
      <c r="M2" s="2" t="s">
        <v>25</v>
      </c>
      <c r="N2" s="19"/>
    </row>
    <row r="3" spans="1:14" ht="20.100000000000001" customHeight="1">
      <c r="A3" s="18"/>
      <c r="B3" s="1" t="s">
        <v>2</v>
      </c>
      <c r="C3" s="1"/>
      <c r="D3" s="17" t="s">
        <v>3</v>
      </c>
      <c r="E3" s="17"/>
      <c r="F3" s="1" t="s">
        <v>4</v>
      </c>
      <c r="G3" s="1"/>
      <c r="H3" s="1" t="s">
        <v>5</v>
      </c>
      <c r="I3" s="1"/>
      <c r="J3" s="16" t="s">
        <v>6</v>
      </c>
      <c r="K3" s="16"/>
      <c r="L3" s="16"/>
      <c r="M3" s="16"/>
      <c r="N3" s="19"/>
    </row>
    <row r="4" spans="1:14" ht="20.100000000000001" customHeight="1">
      <c r="A4" s="18"/>
      <c r="B4" s="1"/>
      <c r="C4" s="1"/>
      <c r="D4" s="17"/>
      <c r="E4" s="17"/>
      <c r="F4" s="1"/>
      <c r="G4" s="1"/>
      <c r="H4" s="1"/>
      <c r="I4" s="1"/>
      <c r="J4" s="16"/>
      <c r="K4" s="16"/>
      <c r="L4" s="16"/>
      <c r="M4" s="16"/>
      <c r="N4" s="19"/>
    </row>
    <row r="5" spans="1:14" ht="13.5">
      <c r="A5" s="18"/>
      <c r="N5" s="19"/>
    </row>
    <row r="6" spans="1:14" ht="23.1" customHeight="1">
      <c r="A6" s="18"/>
      <c r="B6" s="15" t="s">
        <v>26</v>
      </c>
      <c r="C6" s="15" t="s">
        <v>27</v>
      </c>
      <c r="D6" s="15" t="s">
        <v>27</v>
      </c>
      <c r="E6" s="14" t="s">
        <v>28</v>
      </c>
      <c r="F6" s="14" t="s">
        <v>29</v>
      </c>
      <c r="G6" s="14" t="s">
        <v>29</v>
      </c>
      <c r="H6" s="13" t="s">
        <v>30</v>
      </c>
      <c r="I6" s="13" t="s">
        <v>30</v>
      </c>
      <c r="J6" s="13" t="s">
        <v>30</v>
      </c>
      <c r="K6" s="64" t="s">
        <v>31</v>
      </c>
      <c r="L6" s="64" t="s">
        <v>31</v>
      </c>
      <c r="M6" s="64" t="s">
        <v>31</v>
      </c>
      <c r="N6" s="19"/>
    </row>
    <row r="7" spans="1:14" ht="18.95" customHeight="1">
      <c r="A7" s="18"/>
      <c r="B7" s="65">
        <f>COUNTA(APPLICATIONS!$D$24:$D$223)</f>
        <v>0</v>
      </c>
      <c r="C7" s="65"/>
      <c r="D7" s="65"/>
      <c r="E7" s="66">
        <f>COUNTIFS(APPLICATIONS!$D$24:$D$223,"&lt;&gt;",APPLICATIONS!$O$24:$O$223,"&lt;&gt;Rejected",APPLICATIONS!$O$24:$O$223,"&lt;&gt;Withdrawn",APPLICATIONS!$O$24:$O$223,"&lt;&gt;Accepted")</f>
        <v>0</v>
      </c>
      <c r="F7" s="66"/>
      <c r="G7" s="66"/>
      <c r="H7" s="67">
        <f ca="1">COUNTIFS(ACTIVITY!$F$10:$F$309,"Interview",ACTIVITY!$H$10:$H$309,"&gt;="&amp;TODAY(),ACTIVITY!$H$10:$H$309,"&lt;="&amp;TODAY()+SETUP!$C$10,ACTIVITY!$I$10:$I$309,"&lt;&gt;Cancelled")</f>
        <v>0</v>
      </c>
      <c r="I7" s="67"/>
      <c r="J7" s="67"/>
      <c r="K7" s="68">
        <f ca="1">COUNTIFS(ACTIVITY!$J$10:$J$309,"&lt;&gt;",ACTIVITY!$J$10:$J$309,"&lt;"&amp;TODAY(),ACTIVITY!$I$10:$I$309,"&lt;&gt;Completed",ACTIVITY!$I$10:$I$309,"&lt;&gt;Cancelled")</f>
        <v>0</v>
      </c>
      <c r="L7" s="68"/>
      <c r="M7" s="68"/>
      <c r="N7" s="19"/>
    </row>
    <row r="8" spans="1:14" ht="18.95" customHeight="1">
      <c r="A8" s="18"/>
      <c r="B8" s="65"/>
      <c r="C8" s="65"/>
      <c r="D8" s="65"/>
      <c r="E8" s="66"/>
      <c r="F8" s="66"/>
      <c r="G8" s="66"/>
      <c r="H8" s="67"/>
      <c r="I8" s="67"/>
      <c r="J8" s="67"/>
      <c r="K8" s="68"/>
      <c r="L8" s="68"/>
      <c r="M8" s="68"/>
      <c r="N8" s="19"/>
    </row>
    <row r="9" spans="1:14" ht="18.95" customHeight="1">
      <c r="A9" s="18"/>
      <c r="B9" s="65"/>
      <c r="C9" s="65"/>
      <c r="D9" s="65"/>
      <c r="E9" s="66"/>
      <c r="F9" s="66"/>
      <c r="G9" s="66"/>
      <c r="H9" s="67"/>
      <c r="I9" s="67"/>
      <c r="J9" s="67"/>
      <c r="K9" s="68"/>
      <c r="L9" s="68"/>
      <c r="M9" s="68"/>
      <c r="N9" s="19"/>
    </row>
    <row r="10" spans="1:14" ht="23.1" customHeight="1">
      <c r="A10" s="18"/>
      <c r="N10" s="19"/>
    </row>
    <row r="11" spans="1:14" ht="23.1" customHeight="1">
      <c r="A11" s="18"/>
      <c r="B11" s="69" t="s">
        <v>32</v>
      </c>
      <c r="C11" s="69" t="s">
        <v>33</v>
      </c>
      <c r="D11" s="69" t="s">
        <v>33</v>
      </c>
      <c r="E11" s="69" t="s">
        <v>33</v>
      </c>
      <c r="F11" s="69" t="s">
        <v>33</v>
      </c>
      <c r="G11" s="69" t="s">
        <v>33</v>
      </c>
      <c r="H11" s="69" t="s">
        <v>34</v>
      </c>
      <c r="I11" s="69" t="s">
        <v>35</v>
      </c>
      <c r="J11" s="69" t="s">
        <v>35</v>
      </c>
      <c r="K11" s="69" t="s">
        <v>35</v>
      </c>
      <c r="L11" s="69" t="s">
        <v>35</v>
      </c>
      <c r="M11" s="69" t="s">
        <v>35</v>
      </c>
      <c r="N11" s="19"/>
    </row>
    <row r="12" spans="1:14" ht="23.1" customHeight="1">
      <c r="A12" s="18"/>
      <c r="B12" s="20" t="s">
        <v>36</v>
      </c>
      <c r="C12" s="21" t="s">
        <v>37</v>
      </c>
      <c r="D12" s="21" t="s">
        <v>38</v>
      </c>
      <c r="H12" s="70" t="s">
        <v>39</v>
      </c>
      <c r="I12" s="70"/>
      <c r="J12" s="70"/>
      <c r="K12" s="70"/>
      <c r="L12" s="71" t="s">
        <v>37</v>
      </c>
      <c r="M12" s="71"/>
      <c r="N12" s="19"/>
    </row>
    <row r="13" spans="1:14" ht="23.1" customHeight="1">
      <c r="A13" s="18"/>
      <c r="B13" s="22" t="s">
        <v>40</v>
      </c>
      <c r="C13" s="23">
        <f>COUNTIF(APPLICATIONS!$O$24:$O$223,B13)</f>
        <v>0</v>
      </c>
      <c r="D13" s="24">
        <f t="shared" ref="D13:D25" si="0">IFERROR(C13/$B$7,0)</f>
        <v>0</v>
      </c>
      <c r="H13" s="72" t="s">
        <v>41</v>
      </c>
      <c r="I13" s="72"/>
      <c r="J13" s="72"/>
      <c r="K13" s="72"/>
      <c r="L13" s="73">
        <f ca="1">COUNTIFS(ACTIVITY!$J$10:$J$309,TODAY(),ACTIVITY!$I$10:$I$309,"&lt;&gt;Completed",ACTIVITY!$I$10:$I$309,"&lt;&gt;Cancelled")</f>
        <v>0</v>
      </c>
      <c r="M13" s="73"/>
      <c r="N13" s="19"/>
    </row>
    <row r="14" spans="1:14" ht="23.1" customHeight="1">
      <c r="A14" s="18"/>
      <c r="B14" s="22" t="s">
        <v>42</v>
      </c>
      <c r="C14" s="23">
        <f>COUNTIF(APPLICATIONS!$O$24:$O$223,B14)</f>
        <v>0</v>
      </c>
      <c r="D14" s="24">
        <f t="shared" si="0"/>
        <v>0</v>
      </c>
      <c r="H14" s="74" t="str">
        <f>"Due next "&amp;SETUP!$C$9&amp;" days"</f>
        <v>Due next 7 days</v>
      </c>
      <c r="I14" s="74"/>
      <c r="J14" s="74"/>
      <c r="K14" s="74"/>
      <c r="L14" s="75">
        <f ca="1">COUNTIFS(ACTIVITY!$J$10:$J$309,"&gt;"&amp;TODAY(),ACTIVITY!$J$10:$J$309,"&lt;="&amp;TODAY()+SETUP!$C$9,ACTIVITY!$I$10:$I$309,"&lt;&gt;Completed",ACTIVITY!$I$10:$I$309,"&lt;&gt;Cancelled")</f>
        <v>0</v>
      </c>
      <c r="M14" s="75"/>
      <c r="N14" s="19"/>
    </row>
    <row r="15" spans="1:14" ht="23.1" customHeight="1">
      <c r="A15" s="18"/>
      <c r="B15" s="22" t="s">
        <v>43</v>
      </c>
      <c r="C15" s="23">
        <f>COUNTIF(APPLICATIONS!$O$24:$O$223,B15)</f>
        <v>0</v>
      </c>
      <c r="D15" s="24">
        <f t="shared" si="0"/>
        <v>0</v>
      </c>
      <c r="H15" s="72" t="str">
        <f>"Interviews next "&amp;SETUP!$C$10&amp;" days"</f>
        <v>Interviews next 14 days</v>
      </c>
      <c r="I15" s="72"/>
      <c r="J15" s="72"/>
      <c r="K15" s="72"/>
      <c r="L15" s="73">
        <f ca="1">COUNTIFS(ACTIVITY!$F$10:$F$309,"Interview",ACTIVITY!$H$10:$H$309,"&gt;="&amp;TODAY(),ACTIVITY!$H$10:$H$309,"&lt;="&amp;TODAY()+SETUP!$C$10,ACTIVITY!$I$10:$I$309,"&lt;&gt;Cancelled")</f>
        <v>0</v>
      </c>
      <c r="M15" s="73"/>
      <c r="N15" s="19"/>
    </row>
    <row r="16" spans="1:14" ht="23.1" customHeight="1">
      <c r="A16" s="18"/>
      <c r="B16" s="22" t="s">
        <v>44</v>
      </c>
      <c r="C16" s="23">
        <f>COUNTIF(APPLICATIONS!$O$24:$O$223,B16)</f>
        <v>0</v>
      </c>
      <c r="D16" s="24">
        <f t="shared" si="0"/>
        <v>0</v>
      </c>
      <c r="H16" s="74" t="s">
        <v>45</v>
      </c>
      <c r="I16" s="74"/>
      <c r="J16" s="74"/>
      <c r="K16" s="74"/>
      <c r="L16" s="75">
        <f>COUNTIFS(APPLICATIONS!$D$24:$D$223,"&lt;&gt;",APPLICATIONS!$Q$24:$Q$223,"")</f>
        <v>0</v>
      </c>
      <c r="M16" s="75"/>
      <c r="N16" s="19"/>
    </row>
    <row r="17" spans="1:14" ht="23.1" customHeight="1">
      <c r="A17" s="18"/>
      <c r="B17" s="22" t="s">
        <v>46</v>
      </c>
      <c r="C17" s="23">
        <f>COUNTIF(APPLICATIONS!$O$24:$O$223,B17)</f>
        <v>0</v>
      </c>
      <c r="D17" s="24">
        <f t="shared" si="0"/>
        <v>0</v>
      </c>
      <c r="N17" s="19"/>
    </row>
    <row r="18" spans="1:14" ht="23.1" customHeight="1">
      <c r="A18" s="18"/>
      <c r="B18" s="22" t="s">
        <v>47</v>
      </c>
      <c r="C18" s="23">
        <f>COUNTIF(APPLICATIONS!$O$24:$O$223,B18)</f>
        <v>0</v>
      </c>
      <c r="D18" s="24">
        <f t="shared" si="0"/>
        <v>0</v>
      </c>
      <c r="N18" s="19"/>
    </row>
    <row r="19" spans="1:14" ht="23.1" customHeight="1">
      <c r="A19" s="18"/>
      <c r="B19" s="22" t="s">
        <v>48</v>
      </c>
      <c r="C19" s="23">
        <f>COUNTIF(APPLICATIONS!$O$24:$O$223,B19)</f>
        <v>0</v>
      </c>
      <c r="D19" s="24">
        <f t="shared" si="0"/>
        <v>0</v>
      </c>
      <c r="N19" s="19"/>
    </row>
    <row r="20" spans="1:14" ht="23.1" customHeight="1">
      <c r="A20" s="18"/>
      <c r="B20" s="22" t="s">
        <v>49</v>
      </c>
      <c r="C20" s="23">
        <f>COUNTIF(APPLICATIONS!$O$24:$O$223,B20)</f>
        <v>0</v>
      </c>
      <c r="D20" s="24">
        <f t="shared" si="0"/>
        <v>0</v>
      </c>
      <c r="N20" s="19"/>
    </row>
    <row r="21" spans="1:14" ht="23.1" customHeight="1">
      <c r="A21" s="18"/>
      <c r="B21" s="22" t="s">
        <v>50</v>
      </c>
      <c r="C21" s="23">
        <f>COUNTIF(APPLICATIONS!$O$24:$O$223,B21)</f>
        <v>0</v>
      </c>
      <c r="D21" s="24">
        <f t="shared" si="0"/>
        <v>0</v>
      </c>
      <c r="N21" s="19"/>
    </row>
    <row r="22" spans="1:14" ht="23.1" customHeight="1">
      <c r="A22" s="18"/>
      <c r="B22" s="22" t="s">
        <v>51</v>
      </c>
      <c r="C22" s="23">
        <f>COUNTIF(APPLICATIONS!$O$24:$O$223,B22)</f>
        <v>0</v>
      </c>
      <c r="D22" s="24">
        <f t="shared" si="0"/>
        <v>0</v>
      </c>
      <c r="N22" s="19"/>
    </row>
    <row r="23" spans="1:14" ht="23.1" customHeight="1">
      <c r="A23" s="18"/>
      <c r="B23" s="25" t="s">
        <v>52</v>
      </c>
      <c r="C23" s="26">
        <f>COUNTIFS(APPLICATIONS!$D$24:$D$223,"&lt;&gt;",APPLICATIONS!$P$24:$P$223,"High")</f>
        <v>0</v>
      </c>
      <c r="D23" s="27">
        <f t="shared" si="0"/>
        <v>0</v>
      </c>
      <c r="N23" s="19"/>
    </row>
    <row r="24" spans="1:14" ht="23.1" customHeight="1">
      <c r="A24" s="18"/>
      <c r="B24" s="25" t="s">
        <v>53</v>
      </c>
      <c r="C24" s="26">
        <f>COUNTIFS(APPLICATIONS!$D$24:$D$223,"&lt;&gt;",APPLICATIONS!$P$24:$P$223,"Medium")</f>
        <v>0</v>
      </c>
      <c r="D24" s="27">
        <f t="shared" si="0"/>
        <v>0</v>
      </c>
      <c r="N24" s="19"/>
    </row>
    <row r="25" spans="1:14" ht="23.1" customHeight="1">
      <c r="A25" s="18"/>
      <c r="B25" s="25" t="s">
        <v>54</v>
      </c>
      <c r="C25" s="26">
        <f>COUNTIFS(APPLICATIONS!$D$24:$D$223,"&lt;&gt;",APPLICATIONS!$P$24:$P$223,"Low")</f>
        <v>0</v>
      </c>
      <c r="D25" s="27">
        <f t="shared" si="0"/>
        <v>0</v>
      </c>
      <c r="N25" s="19"/>
    </row>
    <row r="26" spans="1:14" ht="23.1" customHeight="1">
      <c r="A26" s="18"/>
      <c r="N26" s="19"/>
    </row>
    <row r="27" spans="1:14" ht="23.1" customHeight="1">
      <c r="A27" s="18"/>
      <c r="B27" s="76" t="s">
        <v>55</v>
      </c>
      <c r="C27" s="76" t="s">
        <v>55</v>
      </c>
      <c r="D27" s="76" t="s">
        <v>55</v>
      </c>
      <c r="E27" s="76" t="s">
        <v>55</v>
      </c>
      <c r="F27" s="76" t="s">
        <v>55</v>
      </c>
      <c r="G27" s="76" t="s">
        <v>55</v>
      </c>
      <c r="H27" s="76" t="s">
        <v>55</v>
      </c>
      <c r="I27" s="76" t="s">
        <v>55</v>
      </c>
      <c r="J27" s="76" t="s">
        <v>55</v>
      </c>
      <c r="K27" s="76" t="s">
        <v>55</v>
      </c>
      <c r="L27" s="76" t="s">
        <v>55</v>
      </c>
      <c r="M27" s="76" t="s">
        <v>55</v>
      </c>
      <c r="N27" s="19"/>
    </row>
    <row r="28" spans="1:14" ht="27.95" customHeight="1">
      <c r="A28" s="18"/>
      <c r="B28" s="110" t="s">
        <v>872</v>
      </c>
      <c r="C28" s="110" t="s">
        <v>56</v>
      </c>
      <c r="D28" s="77"/>
      <c r="E28" s="77" t="s">
        <v>57</v>
      </c>
      <c r="F28" s="77" t="s">
        <v>57</v>
      </c>
      <c r="G28" s="108" t="s">
        <v>871</v>
      </c>
      <c r="H28" s="108" t="s">
        <v>58</v>
      </c>
      <c r="I28" s="108" t="s">
        <v>58</v>
      </c>
      <c r="J28" s="108" t="s">
        <v>58</v>
      </c>
      <c r="K28" s="108" t="s">
        <v>58</v>
      </c>
      <c r="L28" s="108" t="s">
        <v>58</v>
      </c>
      <c r="M28" s="108" t="s">
        <v>58</v>
      </c>
      <c r="N28" s="19"/>
    </row>
    <row r="29" spans="1:14" ht="23.1" customHeight="1">
      <c r="A29" s="18"/>
      <c r="N29" s="19"/>
    </row>
    <row r="30" spans="1:14" ht="18" customHeight="1">
      <c r="A30" s="18"/>
      <c r="B30" s="78" t="s">
        <v>59</v>
      </c>
      <c r="C30" s="78" t="s">
        <v>60</v>
      </c>
      <c r="D30" s="79" t="str">
        <f>IFERROR(IF(INDEX(APPLICATIONS!$D$24:$D$223,MATCH(LEFT($D$28,7),APPLICATIONS!$B$24:$B$223,0))=0,"",INDEX(APPLICATIONS!$D$24:$D$223,MATCH(LEFT($D$28,7),APPLICATIONS!$B$24:$B$223,0))),"")</f>
        <v/>
      </c>
      <c r="E30" s="79"/>
      <c r="F30" s="79"/>
      <c r="G30" s="78" t="s">
        <v>61</v>
      </c>
      <c r="H30" s="78" t="s">
        <v>62</v>
      </c>
      <c r="I30" s="79" t="str">
        <f>IFERROR(IF(INDEX(APPLICATIONS!$E$24:$E$223,MATCH(LEFT($D$28,7),APPLICATIONS!$B$24:$B$223,0))=0,"",INDEX(APPLICATIONS!$E$24:$E$223,MATCH(LEFT($D$28,7),APPLICATIONS!$B$24:$B$223,0))),"")</f>
        <v/>
      </c>
      <c r="J30" s="79"/>
      <c r="K30" s="78" t="s">
        <v>63</v>
      </c>
      <c r="L30" s="78" t="s">
        <v>64</v>
      </c>
      <c r="M30" s="28" t="str">
        <f>IFERROR(IF(INDEX(APPLICATIONS!$O$24:$O$223,MATCH(LEFT($D$28,7),APPLICATIONS!$B$24:$B$223,0))=0,"",INDEX(APPLICATIONS!$O$24:$O$223,MATCH(LEFT($D$28,7),APPLICATIONS!$B$24:$B$223,0))),"")</f>
        <v/>
      </c>
      <c r="N30" s="19"/>
    </row>
    <row r="31" spans="1:14" ht="18.75" customHeight="1">
      <c r="A31" s="18"/>
      <c r="B31" s="78" t="s">
        <v>65</v>
      </c>
      <c r="C31" s="78" t="s">
        <v>66</v>
      </c>
      <c r="D31" s="79" t="str">
        <f>IFERROR(IF(INDEX(APPLICATIONS!$G$24:$G$223,MATCH(LEFT($D$28,7),APPLICATIONS!$B$24:$B$223,0))=0,"",INDEX(APPLICATIONS!$G$24:$G$223,MATCH(LEFT($D$28,7),APPLICATIONS!$B$24:$B$223,0))),"")</f>
        <v/>
      </c>
      <c r="E31" s="79"/>
      <c r="F31" s="79"/>
      <c r="G31" s="78" t="s">
        <v>67</v>
      </c>
      <c r="H31" s="78" t="s">
        <v>68</v>
      </c>
      <c r="I31" s="79" t="str">
        <f>IFERROR(IF(INDEX(APPLICATIONS!$H$24:$H$223,MATCH(LEFT($D$28,7),APPLICATIONS!$B$24:$B$223,0))=0,"",INDEX(APPLICATIONS!$H$24:$H$223,MATCH(LEFT($D$28,7),APPLICATIONS!$B$24:$B$223,0))),"")</f>
        <v/>
      </c>
      <c r="J31" s="79"/>
      <c r="K31" s="78" t="s">
        <v>69</v>
      </c>
      <c r="L31" s="78" t="s">
        <v>70</v>
      </c>
      <c r="M31" s="28" t="str">
        <f>IFERROR(IF(INDEX(APPLICATIONS!$P$24:$P$223,MATCH(LEFT($D$28,7),APPLICATIONS!$B$24:$B$223,0))=0,"",INDEX(APPLICATIONS!$P$24:$P$223,MATCH(LEFT($D$28,7),APPLICATIONS!$B$24:$B$223,0))),"")</f>
        <v/>
      </c>
      <c r="N31" s="19"/>
    </row>
    <row r="32" spans="1:14" ht="18" customHeight="1">
      <c r="A32" s="18"/>
      <c r="B32" s="78" t="s">
        <v>71</v>
      </c>
      <c r="C32" s="78" t="s">
        <v>72</v>
      </c>
      <c r="D32" s="80" t="str">
        <f>IFERROR(IF(INDEX(APPLICATIONS!$C$24:$C$223,MATCH(LEFT($D$28,7),APPLICATIONS!$B$24:$B$223,0))=0,"",INDEX(APPLICATIONS!$C$24:$C$223,MATCH(LEFT($D$28,7),APPLICATIONS!$B$24:$B$223,0))),"")</f>
        <v/>
      </c>
      <c r="E32" s="80"/>
      <c r="F32" s="80"/>
      <c r="G32" s="78" t="s">
        <v>73</v>
      </c>
      <c r="H32" s="78" t="s">
        <v>74</v>
      </c>
      <c r="I32" s="79" t="str">
        <f>IFERROR(IF(INDEX(APPLICATIONS!$Q$24:$Q$223,MATCH(LEFT($D$28,7),APPLICATIONS!$B$24:$B$223,0))=0,"",INDEX(APPLICATIONS!$Q$24:$Q$223,MATCH(LEFT($D$28,7),APPLICATIONS!$B$24:$B$223,0))),"")</f>
        <v/>
      </c>
      <c r="J32" s="79"/>
      <c r="K32" s="78" t="s">
        <v>75</v>
      </c>
      <c r="L32" s="78" t="s">
        <v>76</v>
      </c>
      <c r="M32" s="29" t="str">
        <f>IFERROR(IF(INDEX(APPLICATIONS!$R$24:$R$223,MATCH(LEFT($D$28,7),APPLICATIONS!$B$24:$B$223,0))=0,"",INDEX(APPLICATIONS!$R$24:$R$223,MATCH(LEFT($D$28,7),APPLICATIONS!$B$24:$B$223,0))),"")</f>
        <v/>
      </c>
      <c r="N32" s="19"/>
    </row>
    <row r="33" spans="1:14" ht="18" customHeight="1">
      <c r="A33" s="18"/>
      <c r="B33" s="78" t="s">
        <v>77</v>
      </c>
      <c r="C33" s="78" t="s">
        <v>78</v>
      </c>
      <c r="D33" s="79" t="str">
        <f>IFERROR(IF(INDEX(APPLICATIONS!$N$24:$N$223,MATCH(LEFT($D$28,7),APPLICATIONS!$B$24:$B$223,0))=0,"",INDEX(APPLICATIONS!$N$24:$N$223,MATCH(LEFT($D$28,7),APPLICATIONS!$B$24:$B$223,0))),"")</f>
        <v/>
      </c>
      <c r="E33" s="79"/>
      <c r="F33" s="79"/>
      <c r="G33" s="78" t="s">
        <v>79</v>
      </c>
      <c r="H33" s="78" t="s">
        <v>80</v>
      </c>
      <c r="I33" s="79" t="str">
        <f>IFERROR(IF(INDEX(APPLICATIONS!$I$24:$I$223,MATCH(LEFT($D$28,7),APPLICATIONS!$B$24:$B$223,0))=0,"",INDEX(APPLICATIONS!$I$24:$I$223,MATCH(LEFT($D$28,7),APPLICATIONS!$B$24:$B$223,0))),"")</f>
        <v/>
      </c>
      <c r="J33" s="79"/>
      <c r="K33" s="78" t="s">
        <v>81</v>
      </c>
      <c r="L33" s="78" t="s">
        <v>82</v>
      </c>
      <c r="M33" s="30" t="str">
        <f>IFERROR(IF(INDEX(APPLICATIONS!$S$24:$S$223,MATCH(LEFT($D$28,7),APPLICATIONS!$B$24:$B$223,0))=0,"",HYPERLINK(IF(LEFT(INDEX(APPLICATIONS!$S$24:$S$223,MATCH(LEFT($D$28,7),APPLICATIONS!$B$24:$B$223,0)),4)="http",INDEX(APPLICATIONS!$S$24:$S$223,MATCH(LEFT($D$28,7),APPLICATIONS!$B$24:$B$223,0)),"https://"&amp;INDEX(APPLICATIONS!$S$24:$S$223,MATCH(LEFT($D$28,7),APPLICATIONS!$B$24:$B$223,0))),"Open job link")),"")</f>
        <v/>
      </c>
      <c r="N33" s="19"/>
    </row>
    <row r="34" spans="1:14" ht="18" customHeight="1">
      <c r="A34" s="18"/>
      <c r="B34" s="78" t="s">
        <v>83</v>
      </c>
      <c r="C34" s="78" t="s">
        <v>84</v>
      </c>
      <c r="D34" s="81" t="str">
        <f>IFERROR(IF(INDEX(APPLICATIONS!$J$24:$J$223,MATCH(LEFT($D$28,7),APPLICATIONS!$B$24:$B$223,0))=0,"",INDEX(APPLICATIONS!$J$24:$J$223,MATCH(LEFT($D$28,7),APPLICATIONS!$B$24:$B$223,0))&amp;IF(INDEX(APPLICATIONS!$K$24:$K$223,MATCH(LEFT($D$28,7),APPLICATIONS!$B$24:$B$223,0))=0,""," "&amp;INDEX(APPLICATIONS!$K$24:$K$223,MATCH(LEFT($D$28,7),APPLICATIONS!$B$24:$B$223,0)))&amp;IF(INDEX(APPLICATIONS!$L$24:$L$223,MATCH(LEFT($D$28,7),APPLICATIONS!$B$24:$B$223,0))=0,""," / "&amp;INDEX(APPLICATIONS!$L$24:$L$223,MATCH(LEFT($D$28,7),APPLICATIONS!$B$24:$B$223,0)))),"")</f>
        <v/>
      </c>
      <c r="E34" s="81"/>
      <c r="F34" s="81"/>
      <c r="G34" s="81"/>
      <c r="H34" s="81"/>
      <c r="I34" s="81"/>
      <c r="J34" s="81"/>
      <c r="K34" s="81"/>
      <c r="L34" s="81"/>
      <c r="M34" s="81"/>
      <c r="N34" s="19"/>
    </row>
    <row r="35" spans="1:14" ht="33.950000000000003" customHeight="1">
      <c r="A35" s="18"/>
      <c r="B35" s="82" t="s">
        <v>85</v>
      </c>
      <c r="C35" s="82"/>
      <c r="D35" s="83" t="str">
        <f>IFERROR(IF(INDEX(APPLICATIONS!$F$24:$F$223,MATCH(LEFT($D$28,7),APPLICATIONS!$B$24:$B$223,0))=0,"",INDEX(APPLICATIONS!$F$24:$F$223,MATCH(LEFT($D$28,7),APPLICATIONS!$B$24:$B$223,0))),"")</f>
        <v/>
      </c>
      <c r="E35" s="83"/>
      <c r="F35" s="83"/>
      <c r="G35" s="83"/>
      <c r="H35" s="83"/>
      <c r="I35" s="83"/>
      <c r="J35" s="83"/>
      <c r="K35" s="83"/>
      <c r="L35" s="83"/>
      <c r="M35" s="83"/>
    </row>
    <row r="36" spans="1:14" ht="30" customHeight="1">
      <c r="A36" s="18"/>
      <c r="B36" s="84" t="s">
        <v>86</v>
      </c>
      <c r="C36" s="84"/>
      <c r="D36" s="85" t="str">
        <f>IFERROR(IF(INDEX(APPLICATIONS!$T$24:$T$223,MATCH(LEFT($D$28,7),APPLICATIONS!$B$24:$B$223,0))=0,"",INDEX(APPLICATIONS!$T$24:$T$223,MATCH(LEFT($D$28,7),APPLICATIONS!$B$24:$B$223,0))),"")</f>
        <v/>
      </c>
      <c r="E36" s="85"/>
      <c r="F36" s="85"/>
      <c r="G36" s="85"/>
      <c r="H36" s="85"/>
      <c r="I36" s="85"/>
      <c r="J36" s="85"/>
      <c r="K36" s="85"/>
      <c r="L36" s="85"/>
      <c r="M36" s="85"/>
    </row>
    <row r="37" spans="1:14" ht="27.95" customHeight="1"/>
    <row r="38" spans="1:14" ht="24" customHeight="1">
      <c r="B38" s="86" t="s">
        <v>87</v>
      </c>
      <c r="C38" s="86"/>
      <c r="D38" s="86"/>
      <c r="E38" s="86"/>
      <c r="F38" s="86"/>
      <c r="G38" s="86"/>
      <c r="H38" s="86"/>
      <c r="I38" s="86"/>
      <c r="J38" s="86"/>
      <c r="K38" s="86"/>
      <c r="L38" s="86"/>
      <c r="M38" s="86"/>
    </row>
    <row r="39" spans="1:14" ht="24" customHeight="1">
      <c r="B39" s="32" t="s">
        <v>88</v>
      </c>
      <c r="C39" s="87" t="s">
        <v>89</v>
      </c>
      <c r="D39" s="87"/>
      <c r="E39" s="87" t="s">
        <v>90</v>
      </c>
      <c r="F39" s="87"/>
      <c r="G39" s="87" t="s">
        <v>91</v>
      </c>
      <c r="H39" s="87"/>
      <c r="I39" s="87" t="s">
        <v>92</v>
      </c>
      <c r="J39" s="87"/>
      <c r="K39" s="32" t="s">
        <v>93</v>
      </c>
      <c r="L39" s="87" t="s">
        <v>94</v>
      </c>
      <c r="M39" s="87"/>
    </row>
    <row r="40" spans="1:14" ht="24" customHeight="1">
      <c r="B40" s="33" t="str">
        <f>IFERROR(IF(LOOKUP(2,1/((ACTIVITY!$D$10:$D$309=LEFT($D$28,7))*(ACTIVITY!$O$10:$O$309=ROWS($B$40:B40))),ACTIVITY!$F$10:$F$309)=0,"",LOOKUP(2,1/((ACTIVITY!$D$10:$D$309=LEFT($D$28,7))*(ACTIVITY!$O$10:$O$309=ROWS($B$40:B40))),ACTIVITY!$F$10:$F$309)),"")</f>
        <v/>
      </c>
      <c r="C40" s="34" t="str">
        <f>IFERROR(IF(LOOKUP(2,1/((ACTIVITY!$D$10:$D$309=LEFT($D$28,7))*(ACTIVITY!$O$10:$O$309=ROWS($B$40:B40))),ACTIVITY!$G$10:$G$309)=0,"",LOOKUP(2,1/((ACTIVITY!$D$10:$D$309=LEFT($D$28,7))*(ACTIVITY!$O$10:$O$309=ROWS($B$40:B40))),ACTIVITY!$G$10:$G$309)),"")</f>
        <v/>
      </c>
      <c r="D40" s="34"/>
      <c r="E40" s="88" t="str">
        <f>IFERROR(IF(LOOKUP(2,1/((ACTIVITY!$D$10:$D$309=LEFT($D$28,7))*(ACTIVITY!$O$10:$O$309=ROWS($B$40:B40))),ACTIVITY!$H$10:$H$309)=0,"",LOOKUP(2,1/((ACTIVITY!$D$10:$D$309=LEFT($D$28,7))*(ACTIVITY!$O$10:$O$309=ROWS($B$40:B40))),ACTIVITY!$H$10:$H$309)),"")</f>
        <v/>
      </c>
      <c r="F40" s="88"/>
      <c r="G40" s="34" t="str">
        <f>IFERROR(IF(LOOKUP(2,1/((ACTIVITY!$D$10:$D$309=LEFT($D$28,7))*(ACTIVITY!$O$10:$O$309=ROWS($B$40:B40))),ACTIVITY!$I$10:$I$309)=0,"",LOOKUP(2,1/((ACTIVITY!$D$10:$D$309=LEFT($D$28,7))*(ACTIVITY!$O$10:$O$309=ROWS($B$40:B40))),ACTIVITY!$I$10:$I$309)),"")</f>
        <v/>
      </c>
      <c r="H40" s="34"/>
      <c r="I40" s="88" t="str">
        <f>IFERROR(IF(LOOKUP(2,1/((ACTIVITY!$D$10:$D$309=LEFT($D$28,7))*(ACTIVITY!$O$10:$O$309=ROWS($B$40:B40))),ACTIVITY!$J$10:$J$309)=0,"",LOOKUP(2,1/((ACTIVITY!$D$10:$D$309=LEFT($D$28,7))*(ACTIVITY!$O$10:$O$309=ROWS($B$40:B40))),ACTIVITY!$J$10:$J$309)),"")</f>
        <v/>
      </c>
      <c r="J40" s="88"/>
      <c r="K40" s="34" t="str">
        <f>IFERROR(IF(LOOKUP(2,1/((ACTIVITY!$D$10:$D$309=LEFT($D$28,7))*(ACTIVITY!$O$10:$O$309=ROWS($B$40:B40))),ACTIVITY!$K$10:$K$309)=0,"",LOOKUP(2,1/((ACTIVITY!$D$10:$D$309=LEFT($D$28,7))*(ACTIVITY!$O$10:$O$309=ROWS($B$40:B40))),ACTIVITY!$K$10:$K$309)),"")</f>
        <v/>
      </c>
      <c r="L40" s="34" t="str">
        <f>IFERROR(IF(LOOKUP(2,1/((ACTIVITY!$D$10:$D$309=LEFT($D$28,7))*(ACTIVITY!$O$10:$O$309=ROWS($B$40:B40))),ACTIVITY!$L$10:$L$309)=0,"",LOOKUP(2,1/((ACTIVITY!$D$10:$D$309=LEFT($D$28,7))*(ACTIVITY!$O$10:$O$309=ROWS($B$40:B40))),ACTIVITY!$L$10:$L$309)),"")</f>
        <v/>
      </c>
      <c r="M40" s="34"/>
    </row>
    <row r="41" spans="1:14" ht="24" customHeight="1">
      <c r="B41" s="33" t="str">
        <f>IFERROR(IF(LOOKUP(2,1/((ACTIVITY!$D$10:$D$309=LEFT($D$28,7))*(ACTIVITY!$O$10:$O$309=ROWS($B$40:B41))),ACTIVITY!$F$10:$F$309)=0,"",LOOKUP(2,1/((ACTIVITY!$D$10:$D$309=LEFT($D$28,7))*(ACTIVITY!$O$10:$O$309=ROWS($B$40:B41))),ACTIVITY!$F$10:$F$309)),"")</f>
        <v/>
      </c>
      <c r="C41" s="34" t="str">
        <f>IFERROR(IF(LOOKUP(2,1/((ACTIVITY!$D$10:$D$309=LEFT($D$28,7))*(ACTIVITY!$O$10:$O$309=ROWS($B$40:B41))),ACTIVITY!$G$10:$G$309)=0,"",LOOKUP(2,1/((ACTIVITY!$D$10:$D$309=LEFT($D$28,7))*(ACTIVITY!$O$10:$O$309=ROWS($B$40:B41))),ACTIVITY!$G$10:$G$309)),"")</f>
        <v/>
      </c>
      <c r="D41" s="34"/>
      <c r="E41" s="88" t="str">
        <f>IFERROR(IF(LOOKUP(2,1/((ACTIVITY!$D$10:$D$309=LEFT($D$28,7))*(ACTIVITY!$O$10:$O$309=ROWS($B$40:B41))),ACTIVITY!$H$10:$H$309)=0,"",LOOKUP(2,1/((ACTIVITY!$D$10:$D$309=LEFT($D$28,7))*(ACTIVITY!$O$10:$O$309=ROWS($B$40:B41))),ACTIVITY!$H$10:$H$309)),"")</f>
        <v/>
      </c>
      <c r="F41" s="88"/>
      <c r="G41" s="34" t="str">
        <f>IFERROR(IF(LOOKUP(2,1/((ACTIVITY!$D$10:$D$309=LEFT($D$28,7))*(ACTIVITY!$O$10:$O$309=ROWS($B$40:B41))),ACTIVITY!$I$10:$I$309)=0,"",LOOKUP(2,1/((ACTIVITY!$D$10:$D$309=LEFT($D$28,7))*(ACTIVITY!$O$10:$O$309=ROWS($B$40:B41))),ACTIVITY!$I$10:$I$309)),"")</f>
        <v/>
      </c>
      <c r="H41" s="34"/>
      <c r="I41" s="88" t="str">
        <f>IFERROR(IF(LOOKUP(2,1/((ACTIVITY!$D$10:$D$309=LEFT($D$28,7))*(ACTIVITY!$O$10:$O$309=ROWS($B$40:B41))),ACTIVITY!$J$10:$J$309)=0,"",LOOKUP(2,1/((ACTIVITY!$D$10:$D$309=LEFT($D$28,7))*(ACTIVITY!$O$10:$O$309=ROWS($B$40:B41))),ACTIVITY!$J$10:$J$309)),"")</f>
        <v/>
      </c>
      <c r="J41" s="88"/>
      <c r="K41" s="34" t="str">
        <f>IFERROR(IF(LOOKUP(2,1/((ACTIVITY!$D$10:$D$309=LEFT($D$28,7))*(ACTIVITY!$O$10:$O$309=ROWS($B$40:B41))),ACTIVITY!$K$10:$K$309)=0,"",LOOKUP(2,1/((ACTIVITY!$D$10:$D$309=LEFT($D$28,7))*(ACTIVITY!$O$10:$O$309=ROWS($B$40:B41))),ACTIVITY!$K$10:$K$309)),"")</f>
        <v/>
      </c>
      <c r="L41" s="34" t="str">
        <f>IFERROR(IF(LOOKUP(2,1/((ACTIVITY!$D$10:$D$309=LEFT($D$28,7))*(ACTIVITY!$O$10:$O$309=ROWS($B$40:B41))),ACTIVITY!$L$10:$L$309)=0,"",LOOKUP(2,1/((ACTIVITY!$D$10:$D$309=LEFT($D$28,7))*(ACTIVITY!$O$10:$O$309=ROWS($B$40:B41))),ACTIVITY!$L$10:$L$309)),"")</f>
        <v/>
      </c>
      <c r="M41" s="34"/>
    </row>
    <row r="42" spans="1:14" ht="24" customHeight="1">
      <c r="B42" s="33" t="str">
        <f>IFERROR(IF(LOOKUP(2,1/((ACTIVITY!$D$10:$D$309=LEFT($D$28,7))*(ACTIVITY!$O$10:$O$309=ROWS($B$40:B42))),ACTIVITY!$F$10:$F$309)=0,"",LOOKUP(2,1/((ACTIVITY!$D$10:$D$309=LEFT($D$28,7))*(ACTIVITY!$O$10:$O$309=ROWS($B$40:B42))),ACTIVITY!$F$10:$F$309)),"")</f>
        <v/>
      </c>
      <c r="C42" s="34" t="str">
        <f>IFERROR(IF(LOOKUP(2,1/((ACTIVITY!$D$10:$D$309=LEFT($D$28,7))*(ACTIVITY!$O$10:$O$309=ROWS($B$40:B42))),ACTIVITY!$G$10:$G$309)=0,"",LOOKUP(2,1/((ACTIVITY!$D$10:$D$309=LEFT($D$28,7))*(ACTIVITY!$O$10:$O$309=ROWS($B$40:B42))),ACTIVITY!$G$10:$G$309)),"")</f>
        <v/>
      </c>
      <c r="D42" s="34"/>
      <c r="E42" s="88" t="str">
        <f>IFERROR(IF(LOOKUP(2,1/((ACTIVITY!$D$10:$D$309=LEFT($D$28,7))*(ACTIVITY!$O$10:$O$309=ROWS($B$40:B42))),ACTIVITY!$H$10:$H$309)=0,"",LOOKUP(2,1/((ACTIVITY!$D$10:$D$309=LEFT($D$28,7))*(ACTIVITY!$O$10:$O$309=ROWS($B$40:B42))),ACTIVITY!$H$10:$H$309)),"")</f>
        <v/>
      </c>
      <c r="F42" s="88"/>
      <c r="G42" s="34" t="str">
        <f>IFERROR(IF(LOOKUP(2,1/((ACTIVITY!$D$10:$D$309=LEFT($D$28,7))*(ACTIVITY!$O$10:$O$309=ROWS($B$40:B42))),ACTIVITY!$I$10:$I$309)=0,"",LOOKUP(2,1/((ACTIVITY!$D$10:$D$309=LEFT($D$28,7))*(ACTIVITY!$O$10:$O$309=ROWS($B$40:B42))),ACTIVITY!$I$10:$I$309)),"")</f>
        <v/>
      </c>
      <c r="H42" s="34"/>
      <c r="I42" s="88" t="str">
        <f>IFERROR(IF(LOOKUP(2,1/((ACTIVITY!$D$10:$D$309=LEFT($D$28,7))*(ACTIVITY!$O$10:$O$309=ROWS($B$40:B42))),ACTIVITY!$J$10:$J$309)=0,"",LOOKUP(2,1/((ACTIVITY!$D$10:$D$309=LEFT($D$28,7))*(ACTIVITY!$O$10:$O$309=ROWS($B$40:B42))),ACTIVITY!$J$10:$J$309)),"")</f>
        <v/>
      </c>
      <c r="J42" s="88"/>
      <c r="K42" s="34" t="str">
        <f>IFERROR(IF(LOOKUP(2,1/((ACTIVITY!$D$10:$D$309=LEFT($D$28,7))*(ACTIVITY!$O$10:$O$309=ROWS($B$40:B42))),ACTIVITY!$K$10:$K$309)=0,"",LOOKUP(2,1/((ACTIVITY!$D$10:$D$309=LEFT($D$28,7))*(ACTIVITY!$O$10:$O$309=ROWS($B$40:B42))),ACTIVITY!$K$10:$K$309)),"")</f>
        <v/>
      </c>
      <c r="L42" s="34" t="str">
        <f>IFERROR(IF(LOOKUP(2,1/((ACTIVITY!$D$10:$D$309=LEFT($D$28,7))*(ACTIVITY!$O$10:$O$309=ROWS($B$40:B42))),ACTIVITY!$L$10:$L$309)=0,"",LOOKUP(2,1/((ACTIVITY!$D$10:$D$309=LEFT($D$28,7))*(ACTIVITY!$O$10:$O$309=ROWS($B$40:B42))),ACTIVITY!$L$10:$L$309)),"")</f>
        <v/>
      </c>
      <c r="M42" s="34"/>
    </row>
    <row r="43" spans="1:14" ht="24" customHeight="1">
      <c r="B43" s="33" t="str">
        <f>IFERROR(IF(LOOKUP(2,1/((ACTIVITY!$D$10:$D$309=LEFT($D$28,7))*(ACTIVITY!$O$10:$O$309=ROWS($B$40:B43))),ACTIVITY!$F$10:$F$309)=0,"",LOOKUP(2,1/((ACTIVITY!$D$10:$D$309=LEFT($D$28,7))*(ACTIVITY!$O$10:$O$309=ROWS($B$40:B43))),ACTIVITY!$F$10:$F$309)),"")</f>
        <v/>
      </c>
      <c r="C43" s="34" t="str">
        <f>IFERROR(IF(LOOKUP(2,1/((ACTIVITY!$D$10:$D$309=LEFT($D$28,7))*(ACTIVITY!$O$10:$O$309=ROWS($B$40:B43))),ACTIVITY!$G$10:$G$309)=0,"",LOOKUP(2,1/((ACTIVITY!$D$10:$D$309=LEFT($D$28,7))*(ACTIVITY!$O$10:$O$309=ROWS($B$40:B43))),ACTIVITY!$G$10:$G$309)),"")</f>
        <v/>
      </c>
      <c r="D43" s="34"/>
      <c r="E43" s="88" t="str">
        <f>IFERROR(IF(LOOKUP(2,1/((ACTIVITY!$D$10:$D$309=LEFT($D$28,7))*(ACTIVITY!$O$10:$O$309=ROWS($B$40:B43))),ACTIVITY!$H$10:$H$309)=0,"",LOOKUP(2,1/((ACTIVITY!$D$10:$D$309=LEFT($D$28,7))*(ACTIVITY!$O$10:$O$309=ROWS($B$40:B43))),ACTIVITY!$H$10:$H$309)),"")</f>
        <v/>
      </c>
      <c r="F43" s="88"/>
      <c r="G43" s="34" t="str">
        <f>IFERROR(IF(LOOKUP(2,1/((ACTIVITY!$D$10:$D$309=LEFT($D$28,7))*(ACTIVITY!$O$10:$O$309=ROWS($B$40:B43))),ACTIVITY!$I$10:$I$309)=0,"",LOOKUP(2,1/((ACTIVITY!$D$10:$D$309=LEFT($D$28,7))*(ACTIVITY!$O$10:$O$309=ROWS($B$40:B43))),ACTIVITY!$I$10:$I$309)),"")</f>
        <v/>
      </c>
      <c r="H43" s="34"/>
      <c r="I43" s="88" t="str">
        <f>IFERROR(IF(LOOKUP(2,1/((ACTIVITY!$D$10:$D$309=LEFT($D$28,7))*(ACTIVITY!$O$10:$O$309=ROWS($B$40:B43))),ACTIVITY!$J$10:$J$309)=0,"",LOOKUP(2,1/((ACTIVITY!$D$10:$D$309=LEFT($D$28,7))*(ACTIVITY!$O$10:$O$309=ROWS($B$40:B43))),ACTIVITY!$J$10:$J$309)),"")</f>
        <v/>
      </c>
      <c r="J43" s="88"/>
      <c r="K43" s="34" t="str">
        <f>IFERROR(IF(LOOKUP(2,1/((ACTIVITY!$D$10:$D$309=LEFT($D$28,7))*(ACTIVITY!$O$10:$O$309=ROWS($B$40:B43))),ACTIVITY!$K$10:$K$309)=0,"",LOOKUP(2,1/((ACTIVITY!$D$10:$D$309=LEFT($D$28,7))*(ACTIVITY!$O$10:$O$309=ROWS($B$40:B43))),ACTIVITY!$K$10:$K$309)),"")</f>
        <v/>
      </c>
      <c r="L43" s="34" t="str">
        <f>IFERROR(IF(LOOKUP(2,1/((ACTIVITY!$D$10:$D$309=LEFT($D$28,7))*(ACTIVITY!$O$10:$O$309=ROWS($B$40:B43))),ACTIVITY!$L$10:$L$309)=0,"",LOOKUP(2,1/((ACTIVITY!$D$10:$D$309=LEFT($D$28,7))*(ACTIVITY!$O$10:$O$309=ROWS($B$40:B43))),ACTIVITY!$L$10:$L$309)),"")</f>
        <v/>
      </c>
      <c r="M43" s="34"/>
    </row>
    <row r="44" spans="1:14" ht="24" customHeight="1">
      <c r="B44" s="33" t="str">
        <f>IFERROR(IF(LOOKUP(2,1/((ACTIVITY!$D$10:$D$309=LEFT($D$28,7))*(ACTIVITY!$O$10:$O$309=ROWS($B$40:B44))),ACTIVITY!$F$10:$F$309)=0,"",LOOKUP(2,1/((ACTIVITY!$D$10:$D$309=LEFT($D$28,7))*(ACTIVITY!$O$10:$O$309=ROWS($B$40:B44))),ACTIVITY!$F$10:$F$309)),"")</f>
        <v/>
      </c>
      <c r="C44" s="34" t="str">
        <f>IFERROR(IF(LOOKUP(2,1/((ACTIVITY!$D$10:$D$309=LEFT($D$28,7))*(ACTIVITY!$O$10:$O$309=ROWS($B$40:B44))),ACTIVITY!$G$10:$G$309)=0,"",LOOKUP(2,1/((ACTIVITY!$D$10:$D$309=LEFT($D$28,7))*(ACTIVITY!$O$10:$O$309=ROWS($B$40:B44))),ACTIVITY!$G$10:$G$309)),"")</f>
        <v/>
      </c>
      <c r="D44" s="34"/>
      <c r="E44" s="88" t="str">
        <f>IFERROR(IF(LOOKUP(2,1/((ACTIVITY!$D$10:$D$309=LEFT($D$28,7))*(ACTIVITY!$O$10:$O$309=ROWS($B$40:B44))),ACTIVITY!$H$10:$H$309)=0,"",LOOKUP(2,1/((ACTIVITY!$D$10:$D$309=LEFT($D$28,7))*(ACTIVITY!$O$10:$O$309=ROWS($B$40:B44))),ACTIVITY!$H$10:$H$309)),"")</f>
        <v/>
      </c>
      <c r="F44" s="88"/>
      <c r="G44" s="34" t="str">
        <f>IFERROR(IF(LOOKUP(2,1/((ACTIVITY!$D$10:$D$309=LEFT($D$28,7))*(ACTIVITY!$O$10:$O$309=ROWS($B$40:B44))),ACTIVITY!$I$10:$I$309)=0,"",LOOKUP(2,1/((ACTIVITY!$D$10:$D$309=LEFT($D$28,7))*(ACTIVITY!$O$10:$O$309=ROWS($B$40:B44))),ACTIVITY!$I$10:$I$309)),"")</f>
        <v/>
      </c>
      <c r="H44" s="34"/>
      <c r="I44" s="88" t="str">
        <f>IFERROR(IF(LOOKUP(2,1/((ACTIVITY!$D$10:$D$309=LEFT($D$28,7))*(ACTIVITY!$O$10:$O$309=ROWS($B$40:B44))),ACTIVITY!$J$10:$J$309)=0,"",LOOKUP(2,1/((ACTIVITY!$D$10:$D$309=LEFT($D$28,7))*(ACTIVITY!$O$10:$O$309=ROWS($B$40:B44))),ACTIVITY!$J$10:$J$309)),"")</f>
        <v/>
      </c>
      <c r="J44" s="88"/>
      <c r="K44" s="34" t="str">
        <f>IFERROR(IF(LOOKUP(2,1/((ACTIVITY!$D$10:$D$309=LEFT($D$28,7))*(ACTIVITY!$O$10:$O$309=ROWS($B$40:B44))),ACTIVITY!$K$10:$K$309)=0,"",LOOKUP(2,1/((ACTIVITY!$D$10:$D$309=LEFT($D$28,7))*(ACTIVITY!$O$10:$O$309=ROWS($B$40:B44))),ACTIVITY!$K$10:$K$309)),"")</f>
        <v/>
      </c>
      <c r="L44" s="34" t="str">
        <f>IFERROR(IF(LOOKUP(2,1/((ACTIVITY!$D$10:$D$309=LEFT($D$28,7))*(ACTIVITY!$O$10:$O$309=ROWS($B$40:B44))),ACTIVITY!$L$10:$L$309)=0,"",LOOKUP(2,1/((ACTIVITY!$D$10:$D$309=LEFT($D$28,7))*(ACTIVITY!$O$10:$O$309=ROWS($B$40:B44))),ACTIVITY!$L$10:$L$309)),"")</f>
        <v/>
      </c>
      <c r="M44" s="34"/>
    </row>
    <row r="45" spans="1:14" ht="24" customHeight="1">
      <c r="B45" s="33" t="str">
        <f>IFERROR(IF(LOOKUP(2,1/((ACTIVITY!$D$10:$D$309=LEFT($D$28,7))*(ACTIVITY!$O$10:$O$309=ROWS($B$40:B45))),ACTIVITY!$F$10:$F$309)=0,"",LOOKUP(2,1/((ACTIVITY!$D$10:$D$309=LEFT($D$28,7))*(ACTIVITY!$O$10:$O$309=ROWS($B$40:B45))),ACTIVITY!$F$10:$F$309)),"")</f>
        <v/>
      </c>
      <c r="C45" s="34" t="str">
        <f>IFERROR(IF(LOOKUP(2,1/((ACTIVITY!$D$10:$D$309=LEFT($D$28,7))*(ACTIVITY!$O$10:$O$309=ROWS($B$40:B45))),ACTIVITY!$G$10:$G$309)=0,"",LOOKUP(2,1/((ACTIVITY!$D$10:$D$309=LEFT($D$28,7))*(ACTIVITY!$O$10:$O$309=ROWS($B$40:B45))),ACTIVITY!$G$10:$G$309)),"")</f>
        <v/>
      </c>
      <c r="D45" s="34"/>
      <c r="E45" s="88" t="str">
        <f>IFERROR(IF(LOOKUP(2,1/((ACTIVITY!$D$10:$D$309=LEFT($D$28,7))*(ACTIVITY!$O$10:$O$309=ROWS($B$40:B45))),ACTIVITY!$H$10:$H$309)=0,"",LOOKUP(2,1/((ACTIVITY!$D$10:$D$309=LEFT($D$28,7))*(ACTIVITY!$O$10:$O$309=ROWS($B$40:B45))),ACTIVITY!$H$10:$H$309)),"")</f>
        <v/>
      </c>
      <c r="F45" s="88"/>
      <c r="G45" s="34" t="str">
        <f>IFERROR(IF(LOOKUP(2,1/((ACTIVITY!$D$10:$D$309=LEFT($D$28,7))*(ACTIVITY!$O$10:$O$309=ROWS($B$40:B45))),ACTIVITY!$I$10:$I$309)=0,"",LOOKUP(2,1/((ACTIVITY!$D$10:$D$309=LEFT($D$28,7))*(ACTIVITY!$O$10:$O$309=ROWS($B$40:B45))),ACTIVITY!$I$10:$I$309)),"")</f>
        <v/>
      </c>
      <c r="H45" s="34"/>
      <c r="I45" s="88" t="str">
        <f>IFERROR(IF(LOOKUP(2,1/((ACTIVITY!$D$10:$D$309=LEFT($D$28,7))*(ACTIVITY!$O$10:$O$309=ROWS($B$40:B45))),ACTIVITY!$J$10:$J$309)=0,"",LOOKUP(2,1/((ACTIVITY!$D$10:$D$309=LEFT($D$28,7))*(ACTIVITY!$O$10:$O$309=ROWS($B$40:B45))),ACTIVITY!$J$10:$J$309)),"")</f>
        <v/>
      </c>
      <c r="J45" s="88"/>
      <c r="K45" s="34" t="str">
        <f>IFERROR(IF(LOOKUP(2,1/((ACTIVITY!$D$10:$D$309=LEFT($D$28,7))*(ACTIVITY!$O$10:$O$309=ROWS($B$40:B45))),ACTIVITY!$K$10:$K$309)=0,"",LOOKUP(2,1/((ACTIVITY!$D$10:$D$309=LEFT($D$28,7))*(ACTIVITY!$O$10:$O$309=ROWS($B$40:B45))),ACTIVITY!$K$10:$K$309)),"")</f>
        <v/>
      </c>
      <c r="L45" s="34" t="str">
        <f>IFERROR(IF(LOOKUP(2,1/((ACTIVITY!$D$10:$D$309=LEFT($D$28,7))*(ACTIVITY!$O$10:$O$309=ROWS($B$40:B45))),ACTIVITY!$L$10:$L$309)=0,"",LOOKUP(2,1/((ACTIVITY!$D$10:$D$309=LEFT($D$28,7))*(ACTIVITY!$O$10:$O$309=ROWS($B$40:B45))),ACTIVITY!$L$10:$L$309)),"")</f>
        <v/>
      </c>
      <c r="M45" s="34"/>
    </row>
    <row r="46" spans="1:14" ht="24" customHeight="1">
      <c r="A46" s="18"/>
      <c r="B46" s="33" t="str">
        <f>IFERROR(IF(LOOKUP(2,1/((ACTIVITY!$D$10:$D$309=LEFT($D$28,7))*(ACTIVITY!$O$10:$O$309=ROWS($B$40:B46))),ACTIVITY!$F$10:$F$309)=0,"",LOOKUP(2,1/((ACTIVITY!$D$10:$D$309=LEFT($D$28,7))*(ACTIVITY!$O$10:$O$309=ROWS($B$40:B46))),ACTIVITY!$F$10:$F$309)),"")</f>
        <v/>
      </c>
      <c r="C46" s="34" t="str">
        <f>IFERROR(IF(LOOKUP(2,1/((ACTIVITY!$D$10:$D$309=LEFT($D$28,7))*(ACTIVITY!$O$10:$O$309=ROWS($B$40:B46))),ACTIVITY!$G$10:$G$309)=0,"",LOOKUP(2,1/((ACTIVITY!$D$10:$D$309=LEFT($D$28,7))*(ACTIVITY!$O$10:$O$309=ROWS($B$40:B46))),ACTIVITY!$G$10:$G$309)),"")</f>
        <v/>
      </c>
      <c r="D46" s="34"/>
      <c r="E46" s="88" t="str">
        <f>IFERROR(IF(LOOKUP(2,1/((ACTIVITY!$D$10:$D$309=LEFT($D$28,7))*(ACTIVITY!$O$10:$O$309=ROWS($B$40:B46))),ACTIVITY!$H$10:$H$309)=0,"",LOOKUP(2,1/((ACTIVITY!$D$10:$D$309=LEFT($D$28,7))*(ACTIVITY!$O$10:$O$309=ROWS($B$40:B46))),ACTIVITY!$H$10:$H$309)),"")</f>
        <v/>
      </c>
      <c r="F46" s="88"/>
      <c r="G46" s="34" t="str">
        <f>IFERROR(IF(LOOKUP(2,1/((ACTIVITY!$D$10:$D$309=LEFT($D$28,7))*(ACTIVITY!$O$10:$O$309=ROWS($B$40:B46))),ACTIVITY!$I$10:$I$309)=0,"",LOOKUP(2,1/((ACTIVITY!$D$10:$D$309=LEFT($D$28,7))*(ACTIVITY!$O$10:$O$309=ROWS($B$40:B46))),ACTIVITY!$I$10:$I$309)),"")</f>
        <v/>
      </c>
      <c r="H46" s="34"/>
      <c r="I46" s="88" t="str">
        <f>IFERROR(IF(LOOKUP(2,1/((ACTIVITY!$D$10:$D$309=LEFT($D$28,7))*(ACTIVITY!$O$10:$O$309=ROWS($B$40:B46))),ACTIVITY!$J$10:$J$309)=0,"",LOOKUP(2,1/((ACTIVITY!$D$10:$D$309=LEFT($D$28,7))*(ACTIVITY!$O$10:$O$309=ROWS($B$40:B46))),ACTIVITY!$J$10:$J$309)),"")</f>
        <v/>
      </c>
      <c r="J46" s="88"/>
      <c r="K46" s="34" t="str">
        <f>IFERROR(IF(LOOKUP(2,1/((ACTIVITY!$D$10:$D$309=LEFT($D$28,7))*(ACTIVITY!$O$10:$O$309=ROWS($B$40:B46))),ACTIVITY!$K$10:$K$309)=0,"",LOOKUP(2,1/((ACTIVITY!$D$10:$D$309=LEFT($D$28,7))*(ACTIVITY!$O$10:$O$309=ROWS($B$40:B46))),ACTIVITY!$K$10:$K$309)),"")</f>
        <v/>
      </c>
      <c r="L46" s="34" t="str">
        <f>IFERROR(IF(LOOKUP(2,1/((ACTIVITY!$D$10:$D$309=LEFT($D$28,7))*(ACTIVITY!$O$10:$O$309=ROWS($B$40:B46))),ACTIVITY!$L$10:$L$309)=0,"",LOOKUP(2,1/((ACTIVITY!$D$10:$D$309=LEFT($D$28,7))*(ACTIVITY!$O$10:$O$309=ROWS($B$40:B46))),ACTIVITY!$L$10:$L$309)),"")</f>
        <v/>
      </c>
      <c r="M46" s="34"/>
    </row>
    <row r="47" spans="1:14" ht="24" customHeight="1">
      <c r="B47" s="33" t="str">
        <f>IFERROR(IF(LOOKUP(2,1/((ACTIVITY!$D$10:$D$309=LEFT($D$28,7))*(ACTIVITY!$O$10:$O$309=ROWS($B$40:B47))),ACTIVITY!$F$10:$F$309)=0,"",LOOKUP(2,1/((ACTIVITY!$D$10:$D$309=LEFT($D$28,7))*(ACTIVITY!$O$10:$O$309=ROWS($B$40:B47))),ACTIVITY!$F$10:$F$309)),"")</f>
        <v/>
      </c>
      <c r="C47" s="34" t="str">
        <f>IFERROR(IF(LOOKUP(2,1/((ACTIVITY!$D$10:$D$309=LEFT($D$28,7))*(ACTIVITY!$O$10:$O$309=ROWS($B$40:B47))),ACTIVITY!$G$10:$G$309)=0,"",LOOKUP(2,1/((ACTIVITY!$D$10:$D$309=LEFT($D$28,7))*(ACTIVITY!$O$10:$O$309=ROWS($B$40:B47))),ACTIVITY!$G$10:$G$309)),"")</f>
        <v/>
      </c>
      <c r="D47" s="34"/>
      <c r="E47" s="88" t="str">
        <f>IFERROR(IF(LOOKUP(2,1/((ACTIVITY!$D$10:$D$309=LEFT($D$28,7))*(ACTIVITY!$O$10:$O$309=ROWS($B$40:B47))),ACTIVITY!$H$10:$H$309)=0,"",LOOKUP(2,1/((ACTIVITY!$D$10:$D$309=LEFT($D$28,7))*(ACTIVITY!$O$10:$O$309=ROWS($B$40:B47))),ACTIVITY!$H$10:$H$309)),"")</f>
        <v/>
      </c>
      <c r="F47" s="88"/>
      <c r="G47" s="34" t="str">
        <f>IFERROR(IF(LOOKUP(2,1/((ACTIVITY!$D$10:$D$309=LEFT($D$28,7))*(ACTIVITY!$O$10:$O$309=ROWS($B$40:B47))),ACTIVITY!$I$10:$I$309)=0,"",LOOKUP(2,1/((ACTIVITY!$D$10:$D$309=LEFT($D$28,7))*(ACTIVITY!$O$10:$O$309=ROWS($B$40:B47))),ACTIVITY!$I$10:$I$309)),"")</f>
        <v/>
      </c>
      <c r="H47" s="34"/>
      <c r="I47" s="88" t="str">
        <f>IFERROR(IF(LOOKUP(2,1/((ACTIVITY!$D$10:$D$309=LEFT($D$28,7))*(ACTIVITY!$O$10:$O$309=ROWS($B$40:B47))),ACTIVITY!$J$10:$J$309)=0,"",LOOKUP(2,1/((ACTIVITY!$D$10:$D$309=LEFT($D$28,7))*(ACTIVITY!$O$10:$O$309=ROWS($B$40:B47))),ACTIVITY!$J$10:$J$309)),"")</f>
        <v/>
      </c>
      <c r="J47" s="88"/>
      <c r="K47" s="34" t="str">
        <f>IFERROR(IF(LOOKUP(2,1/((ACTIVITY!$D$10:$D$309=LEFT($D$28,7))*(ACTIVITY!$O$10:$O$309=ROWS($B$40:B47))),ACTIVITY!$K$10:$K$309)=0,"",LOOKUP(2,1/((ACTIVITY!$D$10:$D$309=LEFT($D$28,7))*(ACTIVITY!$O$10:$O$309=ROWS($B$40:B47))),ACTIVITY!$K$10:$K$309)),"")</f>
        <v/>
      </c>
      <c r="L47" s="34" t="str">
        <f>IFERROR(IF(LOOKUP(2,1/((ACTIVITY!$D$10:$D$309=LEFT($D$28,7))*(ACTIVITY!$O$10:$O$309=ROWS($B$40:B47))),ACTIVITY!$L$10:$L$309)=0,"",LOOKUP(2,1/((ACTIVITY!$D$10:$D$309=LEFT($D$28,7))*(ACTIVITY!$O$10:$O$309=ROWS($B$40:B47))),ACTIVITY!$L$10:$L$309)),"")</f>
        <v/>
      </c>
      <c r="M47" s="34"/>
    </row>
    <row r="48" spans="1:14" ht="24" customHeight="1">
      <c r="B48" s="33" t="str">
        <f>IFERROR(IF(LOOKUP(2,1/((ACTIVITY!$D$10:$D$309=LEFT($D$28,7))*(ACTIVITY!$O$10:$O$309=ROWS($B$40:B48))),ACTIVITY!$F$10:$F$309)=0,"",LOOKUP(2,1/((ACTIVITY!$D$10:$D$309=LEFT($D$28,7))*(ACTIVITY!$O$10:$O$309=ROWS($B$40:B48))),ACTIVITY!$F$10:$F$309)),"")</f>
        <v/>
      </c>
      <c r="C48" s="34" t="str">
        <f>IFERROR(IF(LOOKUP(2,1/((ACTIVITY!$D$10:$D$309=LEFT($D$28,7))*(ACTIVITY!$O$10:$O$309=ROWS($B$40:B48))),ACTIVITY!$G$10:$G$309)=0,"",LOOKUP(2,1/((ACTIVITY!$D$10:$D$309=LEFT($D$28,7))*(ACTIVITY!$O$10:$O$309=ROWS($B$40:B48))),ACTIVITY!$G$10:$G$309)),"")</f>
        <v/>
      </c>
      <c r="D48" s="34"/>
      <c r="E48" s="88" t="str">
        <f>IFERROR(IF(LOOKUP(2,1/((ACTIVITY!$D$10:$D$309=LEFT($D$28,7))*(ACTIVITY!$O$10:$O$309=ROWS($B$40:B48))),ACTIVITY!$H$10:$H$309)=0,"",LOOKUP(2,1/((ACTIVITY!$D$10:$D$309=LEFT($D$28,7))*(ACTIVITY!$O$10:$O$309=ROWS($B$40:B48))),ACTIVITY!$H$10:$H$309)),"")</f>
        <v/>
      </c>
      <c r="F48" s="88"/>
      <c r="G48" s="34" t="str">
        <f>IFERROR(IF(LOOKUP(2,1/((ACTIVITY!$D$10:$D$309=LEFT($D$28,7))*(ACTIVITY!$O$10:$O$309=ROWS($B$40:B48))),ACTIVITY!$I$10:$I$309)=0,"",LOOKUP(2,1/((ACTIVITY!$D$10:$D$309=LEFT($D$28,7))*(ACTIVITY!$O$10:$O$309=ROWS($B$40:B48))),ACTIVITY!$I$10:$I$309)),"")</f>
        <v/>
      </c>
      <c r="H48" s="34"/>
      <c r="I48" s="88" t="str">
        <f>IFERROR(IF(LOOKUP(2,1/((ACTIVITY!$D$10:$D$309=LEFT($D$28,7))*(ACTIVITY!$O$10:$O$309=ROWS($B$40:B48))),ACTIVITY!$J$10:$J$309)=0,"",LOOKUP(2,1/((ACTIVITY!$D$10:$D$309=LEFT($D$28,7))*(ACTIVITY!$O$10:$O$309=ROWS($B$40:B48))),ACTIVITY!$J$10:$J$309)),"")</f>
        <v/>
      </c>
      <c r="J48" s="88"/>
      <c r="K48" s="34" t="str">
        <f>IFERROR(IF(LOOKUP(2,1/((ACTIVITY!$D$10:$D$309=LEFT($D$28,7))*(ACTIVITY!$O$10:$O$309=ROWS($B$40:B48))),ACTIVITY!$K$10:$K$309)=0,"",LOOKUP(2,1/((ACTIVITY!$D$10:$D$309=LEFT($D$28,7))*(ACTIVITY!$O$10:$O$309=ROWS($B$40:B48))),ACTIVITY!$K$10:$K$309)),"")</f>
        <v/>
      </c>
      <c r="L48" s="34" t="str">
        <f>IFERROR(IF(LOOKUP(2,1/((ACTIVITY!$D$10:$D$309=LEFT($D$28,7))*(ACTIVITY!$O$10:$O$309=ROWS($B$40:B48))),ACTIVITY!$L$10:$L$309)=0,"",LOOKUP(2,1/((ACTIVITY!$D$10:$D$309=LEFT($D$28,7))*(ACTIVITY!$O$10:$O$309=ROWS($B$40:B48))),ACTIVITY!$L$10:$L$309)),"")</f>
        <v/>
      </c>
      <c r="M48" s="34"/>
    </row>
    <row r="49" spans="2:13" ht="24" customHeight="1">
      <c r="B49" s="33" t="str">
        <f>IFERROR(IF(LOOKUP(2,1/((ACTIVITY!$D$10:$D$309=LEFT($D$28,7))*(ACTIVITY!$O$10:$O$309=ROWS($B$40:B49))),ACTIVITY!$F$10:$F$309)=0,"",LOOKUP(2,1/((ACTIVITY!$D$10:$D$309=LEFT($D$28,7))*(ACTIVITY!$O$10:$O$309=ROWS($B$40:B49))),ACTIVITY!$F$10:$F$309)),"")</f>
        <v/>
      </c>
      <c r="C49" s="34" t="str">
        <f>IFERROR(IF(LOOKUP(2,1/((ACTIVITY!$D$10:$D$309=LEFT($D$28,7))*(ACTIVITY!$O$10:$O$309=ROWS($B$40:B49))),ACTIVITY!$G$10:$G$309)=0,"",LOOKUP(2,1/((ACTIVITY!$D$10:$D$309=LEFT($D$28,7))*(ACTIVITY!$O$10:$O$309=ROWS($B$40:B49))),ACTIVITY!$G$10:$G$309)),"")</f>
        <v/>
      </c>
      <c r="D49" s="34"/>
      <c r="E49" s="88" t="str">
        <f>IFERROR(IF(LOOKUP(2,1/((ACTIVITY!$D$10:$D$309=LEFT($D$28,7))*(ACTIVITY!$O$10:$O$309=ROWS($B$40:B49))),ACTIVITY!$H$10:$H$309)=0,"",LOOKUP(2,1/((ACTIVITY!$D$10:$D$309=LEFT($D$28,7))*(ACTIVITY!$O$10:$O$309=ROWS($B$40:B49))),ACTIVITY!$H$10:$H$309)),"")</f>
        <v/>
      </c>
      <c r="F49" s="88"/>
      <c r="G49" s="34" t="str">
        <f>IFERROR(IF(LOOKUP(2,1/((ACTIVITY!$D$10:$D$309=LEFT($D$28,7))*(ACTIVITY!$O$10:$O$309=ROWS($B$40:B49))),ACTIVITY!$I$10:$I$309)=0,"",LOOKUP(2,1/((ACTIVITY!$D$10:$D$309=LEFT($D$28,7))*(ACTIVITY!$O$10:$O$309=ROWS($B$40:B49))),ACTIVITY!$I$10:$I$309)),"")</f>
        <v/>
      </c>
      <c r="H49" s="34"/>
      <c r="I49" s="88" t="str">
        <f>IFERROR(IF(LOOKUP(2,1/((ACTIVITY!$D$10:$D$309=LEFT($D$28,7))*(ACTIVITY!$O$10:$O$309=ROWS($B$40:B49))),ACTIVITY!$J$10:$J$309)=0,"",LOOKUP(2,1/((ACTIVITY!$D$10:$D$309=LEFT($D$28,7))*(ACTIVITY!$O$10:$O$309=ROWS($B$40:B49))),ACTIVITY!$J$10:$J$309)),"")</f>
        <v/>
      </c>
      <c r="J49" s="88"/>
      <c r="K49" s="34" t="str">
        <f>IFERROR(IF(LOOKUP(2,1/((ACTIVITY!$D$10:$D$309=LEFT($D$28,7))*(ACTIVITY!$O$10:$O$309=ROWS($B$40:B49))),ACTIVITY!$K$10:$K$309)=0,"",LOOKUP(2,1/((ACTIVITY!$D$10:$D$309=LEFT($D$28,7))*(ACTIVITY!$O$10:$O$309=ROWS($B$40:B49))),ACTIVITY!$K$10:$K$309)),"")</f>
        <v/>
      </c>
      <c r="L49" s="34" t="str">
        <f>IFERROR(IF(LOOKUP(2,1/((ACTIVITY!$D$10:$D$309=LEFT($D$28,7))*(ACTIVITY!$O$10:$O$309=ROWS($B$40:B49))),ACTIVITY!$L$10:$L$309)=0,"",LOOKUP(2,1/((ACTIVITY!$D$10:$D$309=LEFT($D$28,7))*(ACTIVITY!$O$10:$O$309=ROWS($B$40:B49))),ACTIVITY!$L$10:$L$309)),"")</f>
        <v/>
      </c>
      <c r="M49" s="34"/>
    </row>
    <row r="50" spans="2:13" ht="24" customHeight="1">
      <c r="B50" s="33" t="str">
        <f>IFERROR(IF(LOOKUP(2,1/((ACTIVITY!$D$10:$D$309=LEFT($D$28,7))*(ACTIVITY!$O$10:$O$309=ROWS($B$40:B50))),ACTIVITY!$F$10:$F$309)=0,"",LOOKUP(2,1/((ACTIVITY!$D$10:$D$309=LEFT($D$28,7))*(ACTIVITY!$O$10:$O$309=ROWS($B$40:B50))),ACTIVITY!$F$10:$F$309)),"")</f>
        <v/>
      </c>
      <c r="C50" s="34" t="str">
        <f>IFERROR(IF(LOOKUP(2,1/((ACTIVITY!$D$10:$D$309=LEFT($D$28,7))*(ACTIVITY!$O$10:$O$309=ROWS($B$40:B50))),ACTIVITY!$G$10:$G$309)=0,"",LOOKUP(2,1/((ACTIVITY!$D$10:$D$309=LEFT($D$28,7))*(ACTIVITY!$O$10:$O$309=ROWS($B$40:B50))),ACTIVITY!$G$10:$G$309)),"")</f>
        <v/>
      </c>
      <c r="D50" s="34"/>
      <c r="E50" s="88" t="str">
        <f>IFERROR(IF(LOOKUP(2,1/((ACTIVITY!$D$10:$D$309=LEFT($D$28,7))*(ACTIVITY!$O$10:$O$309=ROWS($B$40:B50))),ACTIVITY!$H$10:$H$309)=0,"",LOOKUP(2,1/((ACTIVITY!$D$10:$D$309=LEFT($D$28,7))*(ACTIVITY!$O$10:$O$309=ROWS($B$40:B50))),ACTIVITY!$H$10:$H$309)),"")</f>
        <v/>
      </c>
      <c r="F50" s="88"/>
      <c r="G50" s="34" t="str">
        <f>IFERROR(IF(LOOKUP(2,1/((ACTIVITY!$D$10:$D$309=LEFT($D$28,7))*(ACTIVITY!$O$10:$O$309=ROWS($B$40:B50))),ACTIVITY!$I$10:$I$309)=0,"",LOOKUP(2,1/((ACTIVITY!$D$10:$D$309=LEFT($D$28,7))*(ACTIVITY!$O$10:$O$309=ROWS($B$40:B50))),ACTIVITY!$I$10:$I$309)),"")</f>
        <v/>
      </c>
      <c r="H50" s="34"/>
      <c r="I50" s="88" t="str">
        <f>IFERROR(IF(LOOKUP(2,1/((ACTIVITY!$D$10:$D$309=LEFT($D$28,7))*(ACTIVITY!$O$10:$O$309=ROWS($B$40:B50))),ACTIVITY!$J$10:$J$309)=0,"",LOOKUP(2,1/((ACTIVITY!$D$10:$D$309=LEFT($D$28,7))*(ACTIVITY!$O$10:$O$309=ROWS($B$40:B50))),ACTIVITY!$J$10:$J$309)),"")</f>
        <v/>
      </c>
      <c r="J50" s="88"/>
      <c r="K50" s="34" t="str">
        <f>IFERROR(IF(LOOKUP(2,1/((ACTIVITY!$D$10:$D$309=LEFT($D$28,7))*(ACTIVITY!$O$10:$O$309=ROWS($B$40:B50))),ACTIVITY!$K$10:$K$309)=0,"",LOOKUP(2,1/((ACTIVITY!$D$10:$D$309=LEFT($D$28,7))*(ACTIVITY!$O$10:$O$309=ROWS($B$40:B50))),ACTIVITY!$K$10:$K$309)),"")</f>
        <v/>
      </c>
      <c r="L50" s="34" t="str">
        <f>IFERROR(IF(LOOKUP(2,1/((ACTIVITY!$D$10:$D$309=LEFT($D$28,7))*(ACTIVITY!$O$10:$O$309=ROWS($B$40:B50))),ACTIVITY!$L$10:$L$309)=0,"",LOOKUP(2,1/((ACTIVITY!$D$10:$D$309=LEFT($D$28,7))*(ACTIVITY!$O$10:$O$309=ROWS($B$40:B50))),ACTIVITY!$L$10:$L$309)),"")</f>
        <v/>
      </c>
      <c r="M50" s="34"/>
    </row>
    <row r="51" spans="2:13" ht="24" customHeight="1">
      <c r="B51" s="33" t="str">
        <f>IFERROR(IF(LOOKUP(2,1/((ACTIVITY!$D$10:$D$309=LEFT($D$28,7))*(ACTIVITY!$O$10:$O$309=ROWS($B$40:B51))),ACTIVITY!$F$10:$F$309)=0,"",LOOKUP(2,1/((ACTIVITY!$D$10:$D$309=LEFT($D$28,7))*(ACTIVITY!$O$10:$O$309=ROWS($B$40:B51))),ACTIVITY!$F$10:$F$309)),"")</f>
        <v/>
      </c>
      <c r="C51" s="34" t="str">
        <f>IFERROR(IF(LOOKUP(2,1/((ACTIVITY!$D$10:$D$309=LEFT($D$28,7))*(ACTIVITY!$O$10:$O$309=ROWS($B$40:B51))),ACTIVITY!$G$10:$G$309)=0,"",LOOKUP(2,1/((ACTIVITY!$D$10:$D$309=LEFT($D$28,7))*(ACTIVITY!$O$10:$O$309=ROWS($B$40:B51))),ACTIVITY!$G$10:$G$309)),"")</f>
        <v/>
      </c>
      <c r="D51" s="34"/>
      <c r="E51" s="88" t="str">
        <f>IFERROR(IF(LOOKUP(2,1/((ACTIVITY!$D$10:$D$309=LEFT($D$28,7))*(ACTIVITY!$O$10:$O$309=ROWS($B$40:B51))),ACTIVITY!$H$10:$H$309)=0,"",LOOKUP(2,1/((ACTIVITY!$D$10:$D$309=LEFT($D$28,7))*(ACTIVITY!$O$10:$O$309=ROWS($B$40:B51))),ACTIVITY!$H$10:$H$309)),"")</f>
        <v/>
      </c>
      <c r="F51" s="88"/>
      <c r="G51" s="34" t="str">
        <f>IFERROR(IF(LOOKUP(2,1/((ACTIVITY!$D$10:$D$309=LEFT($D$28,7))*(ACTIVITY!$O$10:$O$309=ROWS($B$40:B51))),ACTIVITY!$I$10:$I$309)=0,"",LOOKUP(2,1/((ACTIVITY!$D$10:$D$309=LEFT($D$28,7))*(ACTIVITY!$O$10:$O$309=ROWS($B$40:B51))),ACTIVITY!$I$10:$I$309)),"")</f>
        <v/>
      </c>
      <c r="H51" s="34"/>
      <c r="I51" s="88" t="str">
        <f>IFERROR(IF(LOOKUP(2,1/((ACTIVITY!$D$10:$D$309=LEFT($D$28,7))*(ACTIVITY!$O$10:$O$309=ROWS($B$40:B51))),ACTIVITY!$J$10:$J$309)=0,"",LOOKUP(2,1/((ACTIVITY!$D$10:$D$309=LEFT($D$28,7))*(ACTIVITY!$O$10:$O$309=ROWS($B$40:B51))),ACTIVITY!$J$10:$J$309)),"")</f>
        <v/>
      </c>
      <c r="J51" s="88"/>
      <c r="K51" s="34" t="str">
        <f>IFERROR(IF(LOOKUP(2,1/((ACTIVITY!$D$10:$D$309=LEFT($D$28,7))*(ACTIVITY!$O$10:$O$309=ROWS($B$40:B51))),ACTIVITY!$K$10:$K$309)=0,"",LOOKUP(2,1/((ACTIVITY!$D$10:$D$309=LEFT($D$28,7))*(ACTIVITY!$O$10:$O$309=ROWS($B$40:B51))),ACTIVITY!$K$10:$K$309)),"")</f>
        <v/>
      </c>
      <c r="L51" s="34" t="str">
        <f>IFERROR(IF(LOOKUP(2,1/((ACTIVITY!$D$10:$D$309=LEFT($D$28,7))*(ACTIVITY!$O$10:$O$309=ROWS($B$40:B51))),ACTIVITY!$L$10:$L$309)=0,"",LOOKUP(2,1/((ACTIVITY!$D$10:$D$309=LEFT($D$28,7))*(ACTIVITY!$O$10:$O$309=ROWS($B$40:B51))),ACTIVITY!$L$10:$L$309)),"")</f>
        <v/>
      </c>
      <c r="M51" s="34"/>
    </row>
    <row r="52" spans="2:13" ht="24" customHeight="1">
      <c r="B52" s="33" t="str">
        <f>IFERROR(IF(LOOKUP(2,1/((ACTIVITY!$D$10:$D$309=LEFT($D$28,7))*(ACTIVITY!$O$10:$O$309=ROWS($B$40:B52))),ACTIVITY!$F$10:$F$309)=0,"",LOOKUP(2,1/((ACTIVITY!$D$10:$D$309=LEFT($D$28,7))*(ACTIVITY!$O$10:$O$309=ROWS($B$40:B52))),ACTIVITY!$F$10:$F$309)),"")</f>
        <v/>
      </c>
      <c r="C52" s="34" t="str">
        <f>IFERROR(IF(LOOKUP(2,1/((ACTIVITY!$D$10:$D$309=LEFT($D$28,7))*(ACTIVITY!$O$10:$O$309=ROWS($B$40:B52))),ACTIVITY!$G$10:$G$309)=0,"",LOOKUP(2,1/((ACTIVITY!$D$10:$D$309=LEFT($D$28,7))*(ACTIVITY!$O$10:$O$309=ROWS($B$40:B52))),ACTIVITY!$G$10:$G$309)),"")</f>
        <v/>
      </c>
      <c r="D52" s="34"/>
      <c r="E52" s="88" t="str">
        <f>IFERROR(IF(LOOKUP(2,1/((ACTIVITY!$D$10:$D$309=LEFT($D$28,7))*(ACTIVITY!$O$10:$O$309=ROWS($B$40:B52))),ACTIVITY!$H$10:$H$309)=0,"",LOOKUP(2,1/((ACTIVITY!$D$10:$D$309=LEFT($D$28,7))*(ACTIVITY!$O$10:$O$309=ROWS($B$40:B52))),ACTIVITY!$H$10:$H$309)),"")</f>
        <v/>
      </c>
      <c r="F52" s="88"/>
      <c r="G52" s="34" t="str">
        <f>IFERROR(IF(LOOKUP(2,1/((ACTIVITY!$D$10:$D$309=LEFT($D$28,7))*(ACTIVITY!$O$10:$O$309=ROWS($B$40:B52))),ACTIVITY!$I$10:$I$309)=0,"",LOOKUP(2,1/((ACTIVITY!$D$10:$D$309=LEFT($D$28,7))*(ACTIVITY!$O$10:$O$309=ROWS($B$40:B52))),ACTIVITY!$I$10:$I$309)),"")</f>
        <v/>
      </c>
      <c r="H52" s="34"/>
      <c r="I52" s="88" t="str">
        <f>IFERROR(IF(LOOKUP(2,1/((ACTIVITY!$D$10:$D$309=LEFT($D$28,7))*(ACTIVITY!$O$10:$O$309=ROWS($B$40:B52))),ACTIVITY!$J$10:$J$309)=0,"",LOOKUP(2,1/((ACTIVITY!$D$10:$D$309=LEFT($D$28,7))*(ACTIVITY!$O$10:$O$309=ROWS($B$40:B52))),ACTIVITY!$J$10:$J$309)),"")</f>
        <v/>
      </c>
      <c r="J52" s="88"/>
      <c r="K52" s="34" t="str">
        <f>IFERROR(IF(LOOKUP(2,1/((ACTIVITY!$D$10:$D$309=LEFT($D$28,7))*(ACTIVITY!$O$10:$O$309=ROWS($B$40:B52))),ACTIVITY!$K$10:$K$309)=0,"",LOOKUP(2,1/((ACTIVITY!$D$10:$D$309=LEFT($D$28,7))*(ACTIVITY!$O$10:$O$309=ROWS($B$40:B52))),ACTIVITY!$K$10:$K$309)),"")</f>
        <v/>
      </c>
      <c r="L52" s="34" t="str">
        <f>IFERROR(IF(LOOKUP(2,1/((ACTIVITY!$D$10:$D$309=LEFT($D$28,7))*(ACTIVITY!$O$10:$O$309=ROWS($B$40:B52))),ACTIVITY!$L$10:$L$309)=0,"",LOOKUP(2,1/((ACTIVITY!$D$10:$D$309=LEFT($D$28,7))*(ACTIVITY!$O$10:$O$309=ROWS($B$40:B52))),ACTIVITY!$L$10:$L$309)),"")</f>
        <v/>
      </c>
      <c r="M52" s="34"/>
    </row>
    <row r="53" spans="2:13" ht="24" customHeight="1">
      <c r="B53" s="33" t="str">
        <f>IFERROR(IF(LOOKUP(2,1/((ACTIVITY!$D$10:$D$309=LEFT($D$28,7))*(ACTIVITY!$O$10:$O$309=ROWS($B$40:B53))),ACTIVITY!$F$10:$F$309)=0,"",LOOKUP(2,1/((ACTIVITY!$D$10:$D$309=LEFT($D$28,7))*(ACTIVITY!$O$10:$O$309=ROWS($B$40:B53))),ACTIVITY!$F$10:$F$309)),"")</f>
        <v/>
      </c>
      <c r="C53" s="34" t="str">
        <f>IFERROR(IF(LOOKUP(2,1/((ACTIVITY!$D$10:$D$309=LEFT($D$28,7))*(ACTIVITY!$O$10:$O$309=ROWS($B$40:B53))),ACTIVITY!$G$10:$G$309)=0,"",LOOKUP(2,1/((ACTIVITY!$D$10:$D$309=LEFT($D$28,7))*(ACTIVITY!$O$10:$O$309=ROWS($B$40:B53))),ACTIVITY!$G$10:$G$309)),"")</f>
        <v/>
      </c>
      <c r="D53" s="34"/>
      <c r="E53" s="88" t="str">
        <f>IFERROR(IF(LOOKUP(2,1/((ACTIVITY!$D$10:$D$309=LEFT($D$28,7))*(ACTIVITY!$O$10:$O$309=ROWS($B$40:B53))),ACTIVITY!$H$10:$H$309)=0,"",LOOKUP(2,1/((ACTIVITY!$D$10:$D$309=LEFT($D$28,7))*(ACTIVITY!$O$10:$O$309=ROWS($B$40:B53))),ACTIVITY!$H$10:$H$309)),"")</f>
        <v/>
      </c>
      <c r="F53" s="88"/>
      <c r="G53" s="34" t="str">
        <f>IFERROR(IF(LOOKUP(2,1/((ACTIVITY!$D$10:$D$309=LEFT($D$28,7))*(ACTIVITY!$O$10:$O$309=ROWS($B$40:B53))),ACTIVITY!$I$10:$I$309)=0,"",LOOKUP(2,1/((ACTIVITY!$D$10:$D$309=LEFT($D$28,7))*(ACTIVITY!$O$10:$O$309=ROWS($B$40:B53))),ACTIVITY!$I$10:$I$309)),"")</f>
        <v/>
      </c>
      <c r="H53" s="34"/>
      <c r="I53" s="88" t="str">
        <f>IFERROR(IF(LOOKUP(2,1/((ACTIVITY!$D$10:$D$309=LEFT($D$28,7))*(ACTIVITY!$O$10:$O$309=ROWS($B$40:B53))),ACTIVITY!$J$10:$J$309)=0,"",LOOKUP(2,1/((ACTIVITY!$D$10:$D$309=LEFT($D$28,7))*(ACTIVITY!$O$10:$O$309=ROWS($B$40:B53))),ACTIVITY!$J$10:$J$309)),"")</f>
        <v/>
      </c>
      <c r="J53" s="88"/>
      <c r="K53" s="34" t="str">
        <f>IFERROR(IF(LOOKUP(2,1/((ACTIVITY!$D$10:$D$309=LEFT($D$28,7))*(ACTIVITY!$O$10:$O$309=ROWS($B$40:B53))),ACTIVITY!$K$10:$K$309)=0,"",LOOKUP(2,1/((ACTIVITY!$D$10:$D$309=LEFT($D$28,7))*(ACTIVITY!$O$10:$O$309=ROWS($B$40:B53))),ACTIVITY!$K$10:$K$309)),"")</f>
        <v/>
      </c>
      <c r="L53" s="34" t="str">
        <f>IFERROR(IF(LOOKUP(2,1/((ACTIVITY!$D$10:$D$309=LEFT($D$28,7))*(ACTIVITY!$O$10:$O$309=ROWS($B$40:B53))),ACTIVITY!$L$10:$L$309)=0,"",LOOKUP(2,1/((ACTIVITY!$D$10:$D$309=LEFT($D$28,7))*(ACTIVITY!$O$10:$O$309=ROWS($B$40:B53))),ACTIVITY!$L$10:$L$309)),"")</f>
        <v/>
      </c>
      <c r="M53" s="34"/>
    </row>
    <row r="54" spans="2:13" ht="24" customHeight="1">
      <c r="B54" s="33" t="str">
        <f>IFERROR(IF(LOOKUP(2,1/((ACTIVITY!$D$10:$D$309=LEFT($D$28,7))*(ACTIVITY!$O$10:$O$309=ROWS($B$40:B54))),ACTIVITY!$F$10:$F$309)=0,"",LOOKUP(2,1/((ACTIVITY!$D$10:$D$309=LEFT($D$28,7))*(ACTIVITY!$O$10:$O$309=ROWS($B$40:B54))),ACTIVITY!$F$10:$F$309)),"")</f>
        <v/>
      </c>
      <c r="C54" s="34" t="str">
        <f>IFERROR(IF(LOOKUP(2,1/((ACTIVITY!$D$10:$D$309=LEFT($D$28,7))*(ACTIVITY!$O$10:$O$309=ROWS($B$40:B54))),ACTIVITY!$G$10:$G$309)=0,"",LOOKUP(2,1/((ACTIVITY!$D$10:$D$309=LEFT($D$28,7))*(ACTIVITY!$O$10:$O$309=ROWS($B$40:B54))),ACTIVITY!$G$10:$G$309)),"")</f>
        <v/>
      </c>
      <c r="D54" s="34"/>
      <c r="E54" s="88" t="str">
        <f>IFERROR(IF(LOOKUP(2,1/((ACTIVITY!$D$10:$D$309=LEFT($D$28,7))*(ACTIVITY!$O$10:$O$309=ROWS($B$40:B54))),ACTIVITY!$H$10:$H$309)=0,"",LOOKUP(2,1/((ACTIVITY!$D$10:$D$309=LEFT($D$28,7))*(ACTIVITY!$O$10:$O$309=ROWS($B$40:B54))),ACTIVITY!$H$10:$H$309)),"")</f>
        <v/>
      </c>
      <c r="F54" s="88"/>
      <c r="G54" s="34" t="str">
        <f>IFERROR(IF(LOOKUP(2,1/((ACTIVITY!$D$10:$D$309=LEFT($D$28,7))*(ACTIVITY!$O$10:$O$309=ROWS($B$40:B54))),ACTIVITY!$I$10:$I$309)=0,"",LOOKUP(2,1/((ACTIVITY!$D$10:$D$309=LEFT($D$28,7))*(ACTIVITY!$O$10:$O$309=ROWS($B$40:B54))),ACTIVITY!$I$10:$I$309)),"")</f>
        <v/>
      </c>
      <c r="H54" s="34"/>
      <c r="I54" s="88" t="str">
        <f>IFERROR(IF(LOOKUP(2,1/((ACTIVITY!$D$10:$D$309=LEFT($D$28,7))*(ACTIVITY!$O$10:$O$309=ROWS($B$40:B54))),ACTIVITY!$J$10:$J$309)=0,"",LOOKUP(2,1/((ACTIVITY!$D$10:$D$309=LEFT($D$28,7))*(ACTIVITY!$O$10:$O$309=ROWS($B$40:B54))),ACTIVITY!$J$10:$J$309)),"")</f>
        <v/>
      </c>
      <c r="J54" s="88"/>
      <c r="K54" s="34" t="str">
        <f>IFERROR(IF(LOOKUP(2,1/((ACTIVITY!$D$10:$D$309=LEFT($D$28,7))*(ACTIVITY!$O$10:$O$309=ROWS($B$40:B54))),ACTIVITY!$K$10:$K$309)=0,"",LOOKUP(2,1/((ACTIVITY!$D$10:$D$309=LEFT($D$28,7))*(ACTIVITY!$O$10:$O$309=ROWS($B$40:B54))),ACTIVITY!$K$10:$K$309)),"")</f>
        <v/>
      </c>
      <c r="L54" s="34" t="str">
        <f>IFERROR(IF(LOOKUP(2,1/((ACTIVITY!$D$10:$D$309=LEFT($D$28,7))*(ACTIVITY!$O$10:$O$309=ROWS($B$40:B54))),ACTIVITY!$L$10:$L$309)=0,"",LOOKUP(2,1/((ACTIVITY!$D$10:$D$309=LEFT($D$28,7))*(ACTIVITY!$O$10:$O$309=ROWS($B$40:B54))),ACTIVITY!$L$10:$L$309)),"")</f>
        <v/>
      </c>
      <c r="M54" s="34"/>
    </row>
    <row r="55" spans="2:13" ht="24" customHeight="1">
      <c r="B55" s="33" t="str">
        <f>IFERROR(IF(LOOKUP(2,1/((ACTIVITY!$D$10:$D$309=LEFT($D$28,7))*(ACTIVITY!$O$10:$O$309=ROWS($B$40:B55))),ACTIVITY!$F$10:$F$309)=0,"",LOOKUP(2,1/((ACTIVITY!$D$10:$D$309=LEFT($D$28,7))*(ACTIVITY!$O$10:$O$309=ROWS($B$40:B55))),ACTIVITY!$F$10:$F$309)),"")</f>
        <v/>
      </c>
      <c r="C55" s="34" t="str">
        <f>IFERROR(IF(LOOKUP(2,1/((ACTIVITY!$D$10:$D$309=LEFT($D$28,7))*(ACTIVITY!$O$10:$O$309=ROWS($B$40:B55))),ACTIVITY!$G$10:$G$309)=0,"",LOOKUP(2,1/((ACTIVITY!$D$10:$D$309=LEFT($D$28,7))*(ACTIVITY!$O$10:$O$309=ROWS($B$40:B55))),ACTIVITY!$G$10:$G$309)),"")</f>
        <v/>
      </c>
      <c r="D55" s="34"/>
      <c r="E55" s="88" t="str">
        <f>IFERROR(IF(LOOKUP(2,1/((ACTIVITY!$D$10:$D$309=LEFT($D$28,7))*(ACTIVITY!$O$10:$O$309=ROWS($B$40:B55))),ACTIVITY!$H$10:$H$309)=0,"",LOOKUP(2,1/((ACTIVITY!$D$10:$D$309=LEFT($D$28,7))*(ACTIVITY!$O$10:$O$309=ROWS($B$40:B55))),ACTIVITY!$H$10:$H$309)),"")</f>
        <v/>
      </c>
      <c r="F55" s="88"/>
      <c r="G55" s="34" t="str">
        <f>IFERROR(IF(LOOKUP(2,1/((ACTIVITY!$D$10:$D$309=LEFT($D$28,7))*(ACTIVITY!$O$10:$O$309=ROWS($B$40:B55))),ACTIVITY!$I$10:$I$309)=0,"",LOOKUP(2,1/((ACTIVITY!$D$10:$D$309=LEFT($D$28,7))*(ACTIVITY!$O$10:$O$309=ROWS($B$40:B55))),ACTIVITY!$I$10:$I$309)),"")</f>
        <v/>
      </c>
      <c r="H55" s="34"/>
      <c r="I55" s="88" t="str">
        <f>IFERROR(IF(LOOKUP(2,1/((ACTIVITY!$D$10:$D$309=LEFT($D$28,7))*(ACTIVITY!$O$10:$O$309=ROWS($B$40:B55))),ACTIVITY!$J$10:$J$309)=0,"",LOOKUP(2,1/((ACTIVITY!$D$10:$D$309=LEFT($D$28,7))*(ACTIVITY!$O$10:$O$309=ROWS($B$40:B55))),ACTIVITY!$J$10:$J$309)),"")</f>
        <v/>
      </c>
      <c r="J55" s="88"/>
      <c r="K55" s="34" t="str">
        <f>IFERROR(IF(LOOKUP(2,1/((ACTIVITY!$D$10:$D$309=LEFT($D$28,7))*(ACTIVITY!$O$10:$O$309=ROWS($B$40:B55))),ACTIVITY!$K$10:$K$309)=0,"",LOOKUP(2,1/((ACTIVITY!$D$10:$D$309=LEFT($D$28,7))*(ACTIVITY!$O$10:$O$309=ROWS($B$40:B55))),ACTIVITY!$K$10:$K$309)),"")</f>
        <v/>
      </c>
      <c r="L55" s="34" t="str">
        <f>IFERROR(IF(LOOKUP(2,1/((ACTIVITY!$D$10:$D$309=LEFT($D$28,7))*(ACTIVITY!$O$10:$O$309=ROWS($B$40:B55))),ACTIVITY!$L$10:$L$309)=0,"",LOOKUP(2,1/((ACTIVITY!$D$10:$D$309=LEFT($D$28,7))*(ACTIVITY!$O$10:$O$309=ROWS($B$40:B55))),ACTIVITY!$L$10:$L$309)),"")</f>
        <v/>
      </c>
      <c r="M55" s="34"/>
    </row>
    <row r="56" spans="2:13" ht="24" customHeight="1">
      <c r="B56" s="33" t="str">
        <f>IFERROR(IF(LOOKUP(2,1/((ACTIVITY!$D$10:$D$309=LEFT($D$28,7))*(ACTIVITY!$O$10:$O$309=ROWS($B$40:B56))),ACTIVITY!$F$10:$F$309)=0,"",LOOKUP(2,1/((ACTIVITY!$D$10:$D$309=LEFT($D$28,7))*(ACTIVITY!$O$10:$O$309=ROWS($B$40:B56))),ACTIVITY!$F$10:$F$309)),"")</f>
        <v/>
      </c>
      <c r="C56" s="34" t="str">
        <f>IFERROR(IF(LOOKUP(2,1/((ACTIVITY!$D$10:$D$309=LEFT($D$28,7))*(ACTIVITY!$O$10:$O$309=ROWS($B$40:B56))),ACTIVITY!$G$10:$G$309)=0,"",LOOKUP(2,1/((ACTIVITY!$D$10:$D$309=LEFT($D$28,7))*(ACTIVITY!$O$10:$O$309=ROWS($B$40:B56))),ACTIVITY!$G$10:$G$309)),"")</f>
        <v/>
      </c>
      <c r="D56" s="34"/>
      <c r="E56" s="88" t="str">
        <f>IFERROR(IF(LOOKUP(2,1/((ACTIVITY!$D$10:$D$309=LEFT($D$28,7))*(ACTIVITY!$O$10:$O$309=ROWS($B$40:B56))),ACTIVITY!$H$10:$H$309)=0,"",LOOKUP(2,1/((ACTIVITY!$D$10:$D$309=LEFT($D$28,7))*(ACTIVITY!$O$10:$O$309=ROWS($B$40:B56))),ACTIVITY!$H$10:$H$309)),"")</f>
        <v/>
      </c>
      <c r="F56" s="88"/>
      <c r="G56" s="34" t="str">
        <f>IFERROR(IF(LOOKUP(2,1/((ACTIVITY!$D$10:$D$309=LEFT($D$28,7))*(ACTIVITY!$O$10:$O$309=ROWS($B$40:B56))),ACTIVITY!$I$10:$I$309)=0,"",LOOKUP(2,1/((ACTIVITY!$D$10:$D$309=LEFT($D$28,7))*(ACTIVITY!$O$10:$O$309=ROWS($B$40:B56))),ACTIVITY!$I$10:$I$309)),"")</f>
        <v/>
      </c>
      <c r="H56" s="34"/>
      <c r="I56" s="88" t="str">
        <f>IFERROR(IF(LOOKUP(2,1/((ACTIVITY!$D$10:$D$309=LEFT($D$28,7))*(ACTIVITY!$O$10:$O$309=ROWS($B$40:B56))),ACTIVITY!$J$10:$J$309)=0,"",LOOKUP(2,1/((ACTIVITY!$D$10:$D$309=LEFT($D$28,7))*(ACTIVITY!$O$10:$O$309=ROWS($B$40:B56))),ACTIVITY!$J$10:$J$309)),"")</f>
        <v/>
      </c>
      <c r="J56" s="88"/>
      <c r="K56" s="34" t="str">
        <f>IFERROR(IF(LOOKUP(2,1/((ACTIVITY!$D$10:$D$309=LEFT($D$28,7))*(ACTIVITY!$O$10:$O$309=ROWS($B$40:B56))),ACTIVITY!$K$10:$K$309)=0,"",LOOKUP(2,1/((ACTIVITY!$D$10:$D$309=LEFT($D$28,7))*(ACTIVITY!$O$10:$O$309=ROWS($B$40:B56))),ACTIVITY!$K$10:$K$309)),"")</f>
        <v/>
      </c>
      <c r="L56" s="34" t="str">
        <f>IFERROR(IF(LOOKUP(2,1/((ACTIVITY!$D$10:$D$309=LEFT($D$28,7))*(ACTIVITY!$O$10:$O$309=ROWS($B$40:B56))),ACTIVITY!$L$10:$L$309)=0,"",LOOKUP(2,1/((ACTIVITY!$D$10:$D$309=LEFT($D$28,7))*(ACTIVITY!$O$10:$O$309=ROWS($B$40:B56))),ACTIVITY!$L$10:$L$309)),"")</f>
        <v/>
      </c>
      <c r="M56" s="34"/>
    </row>
    <row r="57" spans="2:13" ht="24" customHeight="1">
      <c r="B57" s="33" t="str">
        <f>IFERROR(IF(LOOKUP(2,1/((ACTIVITY!$D$10:$D$309=LEFT($D$28,7))*(ACTIVITY!$O$10:$O$309=ROWS($B$40:B57))),ACTIVITY!$F$10:$F$309)=0,"",LOOKUP(2,1/((ACTIVITY!$D$10:$D$309=LEFT($D$28,7))*(ACTIVITY!$O$10:$O$309=ROWS($B$40:B57))),ACTIVITY!$F$10:$F$309)),"")</f>
        <v/>
      </c>
      <c r="C57" s="34" t="str">
        <f>IFERROR(IF(LOOKUP(2,1/((ACTIVITY!$D$10:$D$309=LEFT($D$28,7))*(ACTIVITY!$O$10:$O$309=ROWS($B$40:B57))),ACTIVITY!$G$10:$G$309)=0,"",LOOKUP(2,1/((ACTIVITY!$D$10:$D$309=LEFT($D$28,7))*(ACTIVITY!$O$10:$O$309=ROWS($B$40:B57))),ACTIVITY!$G$10:$G$309)),"")</f>
        <v/>
      </c>
      <c r="D57" s="34"/>
      <c r="E57" s="88" t="str">
        <f>IFERROR(IF(LOOKUP(2,1/((ACTIVITY!$D$10:$D$309=LEFT($D$28,7))*(ACTIVITY!$O$10:$O$309=ROWS($B$40:B57))),ACTIVITY!$H$10:$H$309)=0,"",LOOKUP(2,1/((ACTIVITY!$D$10:$D$309=LEFT($D$28,7))*(ACTIVITY!$O$10:$O$309=ROWS($B$40:B57))),ACTIVITY!$H$10:$H$309)),"")</f>
        <v/>
      </c>
      <c r="F57" s="88"/>
      <c r="G57" s="34" t="str">
        <f>IFERROR(IF(LOOKUP(2,1/((ACTIVITY!$D$10:$D$309=LEFT($D$28,7))*(ACTIVITY!$O$10:$O$309=ROWS($B$40:B57))),ACTIVITY!$I$10:$I$309)=0,"",LOOKUP(2,1/((ACTIVITY!$D$10:$D$309=LEFT($D$28,7))*(ACTIVITY!$O$10:$O$309=ROWS($B$40:B57))),ACTIVITY!$I$10:$I$309)),"")</f>
        <v/>
      </c>
      <c r="H57" s="34"/>
      <c r="I57" s="88" t="str">
        <f>IFERROR(IF(LOOKUP(2,1/((ACTIVITY!$D$10:$D$309=LEFT($D$28,7))*(ACTIVITY!$O$10:$O$309=ROWS($B$40:B57))),ACTIVITY!$J$10:$J$309)=0,"",LOOKUP(2,1/((ACTIVITY!$D$10:$D$309=LEFT($D$28,7))*(ACTIVITY!$O$10:$O$309=ROWS($B$40:B57))),ACTIVITY!$J$10:$J$309)),"")</f>
        <v/>
      </c>
      <c r="J57" s="88"/>
      <c r="K57" s="34" t="str">
        <f>IFERROR(IF(LOOKUP(2,1/((ACTIVITY!$D$10:$D$309=LEFT($D$28,7))*(ACTIVITY!$O$10:$O$309=ROWS($B$40:B57))),ACTIVITY!$K$10:$K$309)=0,"",LOOKUP(2,1/((ACTIVITY!$D$10:$D$309=LEFT($D$28,7))*(ACTIVITY!$O$10:$O$309=ROWS($B$40:B57))),ACTIVITY!$K$10:$K$309)),"")</f>
        <v/>
      </c>
      <c r="L57" s="34" t="str">
        <f>IFERROR(IF(LOOKUP(2,1/((ACTIVITY!$D$10:$D$309=LEFT($D$28,7))*(ACTIVITY!$O$10:$O$309=ROWS($B$40:B57))),ACTIVITY!$L$10:$L$309)=0,"",LOOKUP(2,1/((ACTIVITY!$D$10:$D$309=LEFT($D$28,7))*(ACTIVITY!$O$10:$O$309=ROWS($B$40:B57))),ACTIVITY!$L$10:$L$309)),"")</f>
        <v/>
      </c>
      <c r="M57" s="34"/>
    </row>
    <row r="58" spans="2:13" ht="24" customHeight="1">
      <c r="B58" s="33" t="str">
        <f>IFERROR(IF(LOOKUP(2,1/((ACTIVITY!$D$10:$D$309=LEFT($D$28,7))*(ACTIVITY!$O$10:$O$309=ROWS($B$40:B58))),ACTIVITY!$F$10:$F$309)=0,"",LOOKUP(2,1/((ACTIVITY!$D$10:$D$309=LEFT($D$28,7))*(ACTIVITY!$O$10:$O$309=ROWS($B$40:B58))),ACTIVITY!$F$10:$F$309)),"")</f>
        <v/>
      </c>
      <c r="C58" s="34" t="str">
        <f>IFERROR(IF(LOOKUP(2,1/((ACTIVITY!$D$10:$D$309=LEFT($D$28,7))*(ACTIVITY!$O$10:$O$309=ROWS($B$40:B58))),ACTIVITY!$G$10:$G$309)=0,"",LOOKUP(2,1/((ACTIVITY!$D$10:$D$309=LEFT($D$28,7))*(ACTIVITY!$O$10:$O$309=ROWS($B$40:B58))),ACTIVITY!$G$10:$G$309)),"")</f>
        <v/>
      </c>
      <c r="D58" s="34"/>
      <c r="E58" s="88" t="str">
        <f>IFERROR(IF(LOOKUP(2,1/((ACTIVITY!$D$10:$D$309=LEFT($D$28,7))*(ACTIVITY!$O$10:$O$309=ROWS($B$40:B58))),ACTIVITY!$H$10:$H$309)=0,"",LOOKUP(2,1/((ACTIVITY!$D$10:$D$309=LEFT($D$28,7))*(ACTIVITY!$O$10:$O$309=ROWS($B$40:B58))),ACTIVITY!$H$10:$H$309)),"")</f>
        <v/>
      </c>
      <c r="F58" s="88"/>
      <c r="G58" s="34" t="str">
        <f>IFERROR(IF(LOOKUP(2,1/((ACTIVITY!$D$10:$D$309=LEFT($D$28,7))*(ACTIVITY!$O$10:$O$309=ROWS($B$40:B58))),ACTIVITY!$I$10:$I$309)=0,"",LOOKUP(2,1/((ACTIVITY!$D$10:$D$309=LEFT($D$28,7))*(ACTIVITY!$O$10:$O$309=ROWS($B$40:B58))),ACTIVITY!$I$10:$I$309)),"")</f>
        <v/>
      </c>
      <c r="H58" s="34"/>
      <c r="I58" s="88" t="str">
        <f>IFERROR(IF(LOOKUP(2,1/((ACTIVITY!$D$10:$D$309=LEFT($D$28,7))*(ACTIVITY!$O$10:$O$309=ROWS($B$40:B58))),ACTIVITY!$J$10:$J$309)=0,"",LOOKUP(2,1/((ACTIVITY!$D$10:$D$309=LEFT($D$28,7))*(ACTIVITY!$O$10:$O$309=ROWS($B$40:B58))),ACTIVITY!$J$10:$J$309)),"")</f>
        <v/>
      </c>
      <c r="J58" s="88"/>
      <c r="K58" s="34" t="str">
        <f>IFERROR(IF(LOOKUP(2,1/((ACTIVITY!$D$10:$D$309=LEFT($D$28,7))*(ACTIVITY!$O$10:$O$309=ROWS($B$40:B58))),ACTIVITY!$K$10:$K$309)=0,"",LOOKUP(2,1/((ACTIVITY!$D$10:$D$309=LEFT($D$28,7))*(ACTIVITY!$O$10:$O$309=ROWS($B$40:B58))),ACTIVITY!$K$10:$K$309)),"")</f>
        <v/>
      </c>
      <c r="L58" s="34" t="str">
        <f>IFERROR(IF(LOOKUP(2,1/((ACTIVITY!$D$10:$D$309=LEFT($D$28,7))*(ACTIVITY!$O$10:$O$309=ROWS($B$40:B58))),ACTIVITY!$L$10:$L$309)=0,"",LOOKUP(2,1/((ACTIVITY!$D$10:$D$309=LEFT($D$28,7))*(ACTIVITY!$O$10:$O$309=ROWS($B$40:B58))),ACTIVITY!$L$10:$L$309)),"")</f>
        <v/>
      </c>
      <c r="M58" s="34"/>
    </row>
    <row r="59" spans="2:13" ht="24" customHeight="1">
      <c r="B59" s="33" t="str">
        <f>IFERROR(IF(LOOKUP(2,1/((ACTIVITY!$D$10:$D$309=LEFT($D$28,7))*(ACTIVITY!$O$10:$O$309=ROWS($B$40:B59))),ACTIVITY!$F$10:$F$309)=0,"",LOOKUP(2,1/((ACTIVITY!$D$10:$D$309=LEFT($D$28,7))*(ACTIVITY!$O$10:$O$309=ROWS($B$40:B59))),ACTIVITY!$F$10:$F$309)),"")</f>
        <v/>
      </c>
      <c r="C59" s="34" t="str">
        <f>IFERROR(IF(LOOKUP(2,1/((ACTIVITY!$D$10:$D$309=LEFT($D$28,7))*(ACTIVITY!$O$10:$O$309=ROWS($B$40:B59))),ACTIVITY!$G$10:$G$309)=0,"",LOOKUP(2,1/((ACTIVITY!$D$10:$D$309=LEFT($D$28,7))*(ACTIVITY!$O$10:$O$309=ROWS($B$40:B59))),ACTIVITY!$G$10:$G$309)),"")</f>
        <v/>
      </c>
      <c r="D59" s="34"/>
      <c r="E59" s="88" t="str">
        <f>IFERROR(IF(LOOKUP(2,1/((ACTIVITY!$D$10:$D$309=LEFT($D$28,7))*(ACTIVITY!$O$10:$O$309=ROWS($B$40:B59))),ACTIVITY!$H$10:$H$309)=0,"",LOOKUP(2,1/((ACTIVITY!$D$10:$D$309=LEFT($D$28,7))*(ACTIVITY!$O$10:$O$309=ROWS($B$40:B59))),ACTIVITY!$H$10:$H$309)),"")</f>
        <v/>
      </c>
      <c r="F59" s="88"/>
      <c r="G59" s="34" t="str">
        <f>IFERROR(IF(LOOKUP(2,1/((ACTIVITY!$D$10:$D$309=LEFT($D$28,7))*(ACTIVITY!$O$10:$O$309=ROWS($B$40:B59))),ACTIVITY!$I$10:$I$309)=0,"",LOOKUP(2,1/((ACTIVITY!$D$10:$D$309=LEFT($D$28,7))*(ACTIVITY!$O$10:$O$309=ROWS($B$40:B59))),ACTIVITY!$I$10:$I$309)),"")</f>
        <v/>
      </c>
      <c r="H59" s="34"/>
      <c r="I59" s="88" t="str">
        <f>IFERROR(IF(LOOKUP(2,1/((ACTIVITY!$D$10:$D$309=LEFT($D$28,7))*(ACTIVITY!$O$10:$O$309=ROWS($B$40:B59))),ACTIVITY!$J$10:$J$309)=0,"",LOOKUP(2,1/((ACTIVITY!$D$10:$D$309=LEFT($D$28,7))*(ACTIVITY!$O$10:$O$309=ROWS($B$40:B59))),ACTIVITY!$J$10:$J$309)),"")</f>
        <v/>
      </c>
      <c r="J59" s="88"/>
      <c r="K59" s="34" t="str">
        <f>IFERROR(IF(LOOKUP(2,1/((ACTIVITY!$D$10:$D$309=LEFT($D$28,7))*(ACTIVITY!$O$10:$O$309=ROWS($B$40:B59))),ACTIVITY!$K$10:$K$309)=0,"",LOOKUP(2,1/((ACTIVITY!$D$10:$D$309=LEFT($D$28,7))*(ACTIVITY!$O$10:$O$309=ROWS($B$40:B59))),ACTIVITY!$K$10:$K$309)),"")</f>
        <v/>
      </c>
      <c r="L59" s="34" t="str">
        <f>IFERROR(IF(LOOKUP(2,1/((ACTIVITY!$D$10:$D$309=LEFT($D$28,7))*(ACTIVITY!$O$10:$O$309=ROWS($B$40:B59))),ACTIVITY!$L$10:$L$309)=0,"",LOOKUP(2,1/((ACTIVITY!$D$10:$D$309=LEFT($D$28,7))*(ACTIVITY!$O$10:$O$309=ROWS($B$40:B59))),ACTIVITY!$L$10:$L$309)),"")</f>
        <v/>
      </c>
      <c r="M59" s="34"/>
    </row>
    <row r="60" spans="2:13" ht="24" customHeight="1">
      <c r="B60" s="33" t="str">
        <f>IFERROR(IF(LOOKUP(2,1/((ACTIVITY!$D$10:$D$309=LEFT($D$28,7))*(ACTIVITY!$O$10:$O$309=ROWS($B$40:B60))),ACTIVITY!$F$10:$F$309)=0,"",LOOKUP(2,1/((ACTIVITY!$D$10:$D$309=LEFT($D$28,7))*(ACTIVITY!$O$10:$O$309=ROWS($B$40:B60))),ACTIVITY!$F$10:$F$309)),"")</f>
        <v/>
      </c>
      <c r="C60" s="34" t="str">
        <f>IFERROR(IF(LOOKUP(2,1/((ACTIVITY!$D$10:$D$309=LEFT($D$28,7))*(ACTIVITY!$O$10:$O$309=ROWS($B$40:B60))),ACTIVITY!$G$10:$G$309)=0,"",LOOKUP(2,1/((ACTIVITY!$D$10:$D$309=LEFT($D$28,7))*(ACTIVITY!$O$10:$O$309=ROWS($B$40:B60))),ACTIVITY!$G$10:$G$309)),"")</f>
        <v/>
      </c>
      <c r="D60" s="34"/>
      <c r="E60" s="88" t="str">
        <f>IFERROR(IF(LOOKUP(2,1/((ACTIVITY!$D$10:$D$309=LEFT($D$28,7))*(ACTIVITY!$O$10:$O$309=ROWS($B$40:B60))),ACTIVITY!$H$10:$H$309)=0,"",LOOKUP(2,1/((ACTIVITY!$D$10:$D$309=LEFT($D$28,7))*(ACTIVITY!$O$10:$O$309=ROWS($B$40:B60))),ACTIVITY!$H$10:$H$309)),"")</f>
        <v/>
      </c>
      <c r="F60" s="88"/>
      <c r="G60" s="34" t="str">
        <f>IFERROR(IF(LOOKUP(2,1/((ACTIVITY!$D$10:$D$309=LEFT($D$28,7))*(ACTIVITY!$O$10:$O$309=ROWS($B$40:B60))),ACTIVITY!$I$10:$I$309)=0,"",LOOKUP(2,1/((ACTIVITY!$D$10:$D$309=LEFT($D$28,7))*(ACTIVITY!$O$10:$O$309=ROWS($B$40:B60))),ACTIVITY!$I$10:$I$309)),"")</f>
        <v/>
      </c>
      <c r="H60" s="34"/>
      <c r="I60" s="88" t="str">
        <f>IFERROR(IF(LOOKUP(2,1/((ACTIVITY!$D$10:$D$309=LEFT($D$28,7))*(ACTIVITY!$O$10:$O$309=ROWS($B$40:B60))),ACTIVITY!$J$10:$J$309)=0,"",LOOKUP(2,1/((ACTIVITY!$D$10:$D$309=LEFT($D$28,7))*(ACTIVITY!$O$10:$O$309=ROWS($B$40:B60))),ACTIVITY!$J$10:$J$309)),"")</f>
        <v/>
      </c>
      <c r="J60" s="88"/>
      <c r="K60" s="34" t="str">
        <f>IFERROR(IF(LOOKUP(2,1/((ACTIVITY!$D$10:$D$309=LEFT($D$28,7))*(ACTIVITY!$O$10:$O$309=ROWS($B$40:B60))),ACTIVITY!$K$10:$K$309)=0,"",LOOKUP(2,1/((ACTIVITY!$D$10:$D$309=LEFT($D$28,7))*(ACTIVITY!$O$10:$O$309=ROWS($B$40:B60))),ACTIVITY!$K$10:$K$309)),"")</f>
        <v/>
      </c>
      <c r="L60" s="34" t="str">
        <f>IFERROR(IF(LOOKUP(2,1/((ACTIVITY!$D$10:$D$309=LEFT($D$28,7))*(ACTIVITY!$O$10:$O$309=ROWS($B$40:B60))),ACTIVITY!$L$10:$L$309)=0,"",LOOKUP(2,1/((ACTIVITY!$D$10:$D$309=LEFT($D$28,7))*(ACTIVITY!$O$10:$O$309=ROWS($B$40:B60))),ACTIVITY!$L$10:$L$309)),"")</f>
        <v/>
      </c>
      <c r="M60" s="34"/>
    </row>
    <row r="61" spans="2:13" ht="24" customHeight="1">
      <c r="B61" s="33" t="str">
        <f>IFERROR(IF(LOOKUP(2,1/((ACTIVITY!$D$10:$D$309=LEFT($D$28,7))*(ACTIVITY!$O$10:$O$309=ROWS($B$40:B61))),ACTIVITY!$F$10:$F$309)=0,"",LOOKUP(2,1/((ACTIVITY!$D$10:$D$309=LEFT($D$28,7))*(ACTIVITY!$O$10:$O$309=ROWS($B$40:B61))),ACTIVITY!$F$10:$F$309)),"")</f>
        <v/>
      </c>
      <c r="C61" s="34" t="str">
        <f>IFERROR(IF(LOOKUP(2,1/((ACTIVITY!$D$10:$D$309=LEFT($D$28,7))*(ACTIVITY!$O$10:$O$309=ROWS($B$40:B61))),ACTIVITY!$G$10:$G$309)=0,"",LOOKUP(2,1/((ACTIVITY!$D$10:$D$309=LEFT($D$28,7))*(ACTIVITY!$O$10:$O$309=ROWS($B$40:B61))),ACTIVITY!$G$10:$G$309)),"")</f>
        <v/>
      </c>
      <c r="D61" s="34"/>
      <c r="E61" s="88" t="str">
        <f>IFERROR(IF(LOOKUP(2,1/((ACTIVITY!$D$10:$D$309=LEFT($D$28,7))*(ACTIVITY!$O$10:$O$309=ROWS($B$40:B61))),ACTIVITY!$H$10:$H$309)=0,"",LOOKUP(2,1/((ACTIVITY!$D$10:$D$309=LEFT($D$28,7))*(ACTIVITY!$O$10:$O$309=ROWS($B$40:B61))),ACTIVITY!$H$10:$H$309)),"")</f>
        <v/>
      </c>
      <c r="F61" s="88"/>
      <c r="G61" s="34" t="str">
        <f>IFERROR(IF(LOOKUP(2,1/((ACTIVITY!$D$10:$D$309=LEFT($D$28,7))*(ACTIVITY!$O$10:$O$309=ROWS($B$40:B61))),ACTIVITY!$I$10:$I$309)=0,"",LOOKUP(2,1/((ACTIVITY!$D$10:$D$309=LEFT($D$28,7))*(ACTIVITY!$O$10:$O$309=ROWS($B$40:B61))),ACTIVITY!$I$10:$I$309)),"")</f>
        <v/>
      </c>
      <c r="H61" s="34"/>
      <c r="I61" s="88" t="str">
        <f>IFERROR(IF(LOOKUP(2,1/((ACTIVITY!$D$10:$D$309=LEFT($D$28,7))*(ACTIVITY!$O$10:$O$309=ROWS($B$40:B61))),ACTIVITY!$J$10:$J$309)=0,"",LOOKUP(2,1/((ACTIVITY!$D$10:$D$309=LEFT($D$28,7))*(ACTIVITY!$O$10:$O$309=ROWS($B$40:B61))),ACTIVITY!$J$10:$J$309)),"")</f>
        <v/>
      </c>
      <c r="J61" s="88"/>
      <c r="K61" s="34" t="str">
        <f>IFERROR(IF(LOOKUP(2,1/((ACTIVITY!$D$10:$D$309=LEFT($D$28,7))*(ACTIVITY!$O$10:$O$309=ROWS($B$40:B61))),ACTIVITY!$K$10:$K$309)=0,"",LOOKUP(2,1/((ACTIVITY!$D$10:$D$309=LEFT($D$28,7))*(ACTIVITY!$O$10:$O$309=ROWS($B$40:B61))),ACTIVITY!$K$10:$K$309)),"")</f>
        <v/>
      </c>
      <c r="L61" s="34" t="str">
        <f>IFERROR(IF(LOOKUP(2,1/((ACTIVITY!$D$10:$D$309=LEFT($D$28,7))*(ACTIVITY!$O$10:$O$309=ROWS($B$40:B61))),ACTIVITY!$L$10:$L$309)=0,"",LOOKUP(2,1/((ACTIVITY!$D$10:$D$309=LEFT($D$28,7))*(ACTIVITY!$O$10:$O$309=ROWS($B$40:B61))),ACTIVITY!$L$10:$L$309)),"")</f>
        <v/>
      </c>
      <c r="M61" s="34"/>
    </row>
    <row r="62" spans="2:13" ht="24" customHeight="1">
      <c r="B62" s="33" t="str">
        <f>IFERROR(IF(LOOKUP(2,1/((ACTIVITY!$D$10:$D$309=LEFT($D$28,7))*(ACTIVITY!$O$10:$O$309=ROWS($B$40:B62))),ACTIVITY!$F$10:$F$309)=0,"",LOOKUP(2,1/((ACTIVITY!$D$10:$D$309=LEFT($D$28,7))*(ACTIVITY!$O$10:$O$309=ROWS($B$40:B62))),ACTIVITY!$F$10:$F$309)),"")</f>
        <v/>
      </c>
      <c r="C62" s="34" t="str">
        <f>IFERROR(IF(LOOKUP(2,1/((ACTIVITY!$D$10:$D$309=LEFT($D$28,7))*(ACTIVITY!$O$10:$O$309=ROWS($B$40:B62))),ACTIVITY!$G$10:$G$309)=0,"",LOOKUP(2,1/((ACTIVITY!$D$10:$D$309=LEFT($D$28,7))*(ACTIVITY!$O$10:$O$309=ROWS($B$40:B62))),ACTIVITY!$G$10:$G$309)),"")</f>
        <v/>
      </c>
      <c r="D62" s="34"/>
      <c r="E62" s="88" t="str">
        <f>IFERROR(IF(LOOKUP(2,1/((ACTIVITY!$D$10:$D$309=LEFT($D$28,7))*(ACTIVITY!$O$10:$O$309=ROWS($B$40:B62))),ACTIVITY!$H$10:$H$309)=0,"",LOOKUP(2,1/((ACTIVITY!$D$10:$D$309=LEFT($D$28,7))*(ACTIVITY!$O$10:$O$309=ROWS($B$40:B62))),ACTIVITY!$H$10:$H$309)),"")</f>
        <v/>
      </c>
      <c r="F62" s="88"/>
      <c r="G62" s="34" t="str">
        <f>IFERROR(IF(LOOKUP(2,1/((ACTIVITY!$D$10:$D$309=LEFT($D$28,7))*(ACTIVITY!$O$10:$O$309=ROWS($B$40:B62))),ACTIVITY!$I$10:$I$309)=0,"",LOOKUP(2,1/((ACTIVITY!$D$10:$D$309=LEFT($D$28,7))*(ACTIVITY!$O$10:$O$309=ROWS($B$40:B62))),ACTIVITY!$I$10:$I$309)),"")</f>
        <v/>
      </c>
      <c r="H62" s="34"/>
      <c r="I62" s="88" t="str">
        <f>IFERROR(IF(LOOKUP(2,1/((ACTIVITY!$D$10:$D$309=LEFT($D$28,7))*(ACTIVITY!$O$10:$O$309=ROWS($B$40:B62))),ACTIVITY!$J$10:$J$309)=0,"",LOOKUP(2,1/((ACTIVITY!$D$10:$D$309=LEFT($D$28,7))*(ACTIVITY!$O$10:$O$309=ROWS($B$40:B62))),ACTIVITY!$J$10:$J$309)),"")</f>
        <v/>
      </c>
      <c r="J62" s="88"/>
      <c r="K62" s="34" t="str">
        <f>IFERROR(IF(LOOKUP(2,1/((ACTIVITY!$D$10:$D$309=LEFT($D$28,7))*(ACTIVITY!$O$10:$O$309=ROWS($B$40:B62))),ACTIVITY!$K$10:$K$309)=0,"",LOOKUP(2,1/((ACTIVITY!$D$10:$D$309=LEFT($D$28,7))*(ACTIVITY!$O$10:$O$309=ROWS($B$40:B62))),ACTIVITY!$K$10:$K$309)),"")</f>
        <v/>
      </c>
      <c r="L62" s="34" t="str">
        <f>IFERROR(IF(LOOKUP(2,1/((ACTIVITY!$D$10:$D$309=LEFT($D$28,7))*(ACTIVITY!$O$10:$O$309=ROWS($B$40:B62))),ACTIVITY!$L$10:$L$309)=0,"",LOOKUP(2,1/((ACTIVITY!$D$10:$D$309=LEFT($D$28,7))*(ACTIVITY!$O$10:$O$309=ROWS($B$40:B62))),ACTIVITY!$L$10:$L$309)),"")</f>
        <v/>
      </c>
      <c r="M62" s="34"/>
    </row>
    <row r="63" spans="2:13" ht="24" customHeight="1">
      <c r="B63" s="33" t="str">
        <f>IFERROR(IF(LOOKUP(2,1/((ACTIVITY!$D$10:$D$309=LEFT($D$28,7))*(ACTIVITY!$O$10:$O$309=ROWS($B$40:B63))),ACTIVITY!$F$10:$F$309)=0,"",LOOKUP(2,1/((ACTIVITY!$D$10:$D$309=LEFT($D$28,7))*(ACTIVITY!$O$10:$O$309=ROWS($B$40:B63))),ACTIVITY!$F$10:$F$309)),"")</f>
        <v/>
      </c>
      <c r="C63" s="34" t="str">
        <f>IFERROR(IF(LOOKUP(2,1/((ACTIVITY!$D$10:$D$309=LEFT($D$28,7))*(ACTIVITY!$O$10:$O$309=ROWS($B$40:B63))),ACTIVITY!$G$10:$G$309)=0,"",LOOKUP(2,1/((ACTIVITY!$D$10:$D$309=LEFT($D$28,7))*(ACTIVITY!$O$10:$O$309=ROWS($B$40:B63))),ACTIVITY!$G$10:$G$309)),"")</f>
        <v/>
      </c>
      <c r="D63" s="34"/>
      <c r="E63" s="88" t="str">
        <f>IFERROR(IF(LOOKUP(2,1/((ACTIVITY!$D$10:$D$309=LEFT($D$28,7))*(ACTIVITY!$O$10:$O$309=ROWS($B$40:B63))),ACTIVITY!$H$10:$H$309)=0,"",LOOKUP(2,1/((ACTIVITY!$D$10:$D$309=LEFT($D$28,7))*(ACTIVITY!$O$10:$O$309=ROWS($B$40:B63))),ACTIVITY!$H$10:$H$309)),"")</f>
        <v/>
      </c>
      <c r="F63" s="88"/>
      <c r="G63" s="34" t="str">
        <f>IFERROR(IF(LOOKUP(2,1/((ACTIVITY!$D$10:$D$309=LEFT($D$28,7))*(ACTIVITY!$O$10:$O$309=ROWS($B$40:B63))),ACTIVITY!$I$10:$I$309)=0,"",LOOKUP(2,1/((ACTIVITY!$D$10:$D$309=LEFT($D$28,7))*(ACTIVITY!$O$10:$O$309=ROWS($B$40:B63))),ACTIVITY!$I$10:$I$309)),"")</f>
        <v/>
      </c>
      <c r="H63" s="34"/>
      <c r="I63" s="88" t="str">
        <f>IFERROR(IF(LOOKUP(2,1/((ACTIVITY!$D$10:$D$309=LEFT($D$28,7))*(ACTIVITY!$O$10:$O$309=ROWS($B$40:B63))),ACTIVITY!$J$10:$J$309)=0,"",LOOKUP(2,1/((ACTIVITY!$D$10:$D$309=LEFT($D$28,7))*(ACTIVITY!$O$10:$O$309=ROWS($B$40:B63))),ACTIVITY!$J$10:$J$309)),"")</f>
        <v/>
      </c>
      <c r="J63" s="88"/>
      <c r="K63" s="34" t="str">
        <f>IFERROR(IF(LOOKUP(2,1/((ACTIVITY!$D$10:$D$309=LEFT($D$28,7))*(ACTIVITY!$O$10:$O$309=ROWS($B$40:B63))),ACTIVITY!$K$10:$K$309)=0,"",LOOKUP(2,1/((ACTIVITY!$D$10:$D$309=LEFT($D$28,7))*(ACTIVITY!$O$10:$O$309=ROWS($B$40:B63))),ACTIVITY!$K$10:$K$309)),"")</f>
        <v/>
      </c>
      <c r="L63" s="34" t="str">
        <f>IFERROR(IF(LOOKUP(2,1/((ACTIVITY!$D$10:$D$309=LEFT($D$28,7))*(ACTIVITY!$O$10:$O$309=ROWS($B$40:B63))),ACTIVITY!$L$10:$L$309)=0,"",LOOKUP(2,1/((ACTIVITY!$D$10:$D$309=LEFT($D$28,7))*(ACTIVITY!$O$10:$O$309=ROWS($B$40:B63))),ACTIVITY!$L$10:$L$309)),"")</f>
        <v/>
      </c>
      <c r="M63" s="34"/>
    </row>
    <row r="64" spans="2:13" ht="24" customHeight="1">
      <c r="B64" s="33" t="str">
        <f>IFERROR(IF(LOOKUP(2,1/((ACTIVITY!$D$10:$D$309=LEFT($D$28,7))*(ACTIVITY!$O$10:$O$309=ROWS($B$40:B64))),ACTIVITY!$F$10:$F$309)=0,"",LOOKUP(2,1/((ACTIVITY!$D$10:$D$309=LEFT($D$28,7))*(ACTIVITY!$O$10:$O$309=ROWS($B$40:B64))),ACTIVITY!$F$10:$F$309)),"")</f>
        <v/>
      </c>
      <c r="C64" s="34" t="str">
        <f>IFERROR(IF(LOOKUP(2,1/((ACTIVITY!$D$10:$D$309=LEFT($D$28,7))*(ACTIVITY!$O$10:$O$309=ROWS($B$40:B64))),ACTIVITY!$G$10:$G$309)=0,"",LOOKUP(2,1/((ACTIVITY!$D$10:$D$309=LEFT($D$28,7))*(ACTIVITY!$O$10:$O$309=ROWS($B$40:B64))),ACTIVITY!$G$10:$G$309)),"")</f>
        <v/>
      </c>
      <c r="D64" s="34"/>
      <c r="E64" s="88" t="str">
        <f>IFERROR(IF(LOOKUP(2,1/((ACTIVITY!$D$10:$D$309=LEFT($D$28,7))*(ACTIVITY!$O$10:$O$309=ROWS($B$40:B64))),ACTIVITY!$H$10:$H$309)=0,"",LOOKUP(2,1/((ACTIVITY!$D$10:$D$309=LEFT($D$28,7))*(ACTIVITY!$O$10:$O$309=ROWS($B$40:B64))),ACTIVITY!$H$10:$H$309)),"")</f>
        <v/>
      </c>
      <c r="F64" s="88"/>
      <c r="G64" s="34" t="str">
        <f>IFERROR(IF(LOOKUP(2,1/((ACTIVITY!$D$10:$D$309=LEFT($D$28,7))*(ACTIVITY!$O$10:$O$309=ROWS($B$40:B64))),ACTIVITY!$I$10:$I$309)=0,"",LOOKUP(2,1/((ACTIVITY!$D$10:$D$309=LEFT($D$28,7))*(ACTIVITY!$O$10:$O$309=ROWS($B$40:B64))),ACTIVITY!$I$10:$I$309)),"")</f>
        <v/>
      </c>
      <c r="H64" s="34"/>
      <c r="I64" s="88" t="str">
        <f>IFERROR(IF(LOOKUP(2,1/((ACTIVITY!$D$10:$D$309=LEFT($D$28,7))*(ACTIVITY!$O$10:$O$309=ROWS($B$40:B64))),ACTIVITY!$J$10:$J$309)=0,"",LOOKUP(2,1/((ACTIVITY!$D$10:$D$309=LEFT($D$28,7))*(ACTIVITY!$O$10:$O$309=ROWS($B$40:B64))),ACTIVITY!$J$10:$J$309)),"")</f>
        <v/>
      </c>
      <c r="J64" s="88"/>
      <c r="K64" s="34" t="str">
        <f>IFERROR(IF(LOOKUP(2,1/((ACTIVITY!$D$10:$D$309=LEFT($D$28,7))*(ACTIVITY!$O$10:$O$309=ROWS($B$40:B64))),ACTIVITY!$K$10:$K$309)=0,"",LOOKUP(2,1/((ACTIVITY!$D$10:$D$309=LEFT($D$28,7))*(ACTIVITY!$O$10:$O$309=ROWS($B$40:B64))),ACTIVITY!$K$10:$K$309)),"")</f>
        <v/>
      </c>
      <c r="L64" s="34" t="str">
        <f>IFERROR(IF(LOOKUP(2,1/((ACTIVITY!$D$10:$D$309=LEFT($D$28,7))*(ACTIVITY!$O$10:$O$309=ROWS($B$40:B64))),ACTIVITY!$L$10:$L$309)=0,"",LOOKUP(2,1/((ACTIVITY!$D$10:$D$309=LEFT($D$28,7))*(ACTIVITY!$O$10:$O$309=ROWS($B$40:B64))),ACTIVITY!$L$10:$L$309)),"")</f>
        <v/>
      </c>
      <c r="M64" s="34"/>
    </row>
    <row r="65" spans="2:13" ht="24" customHeight="1">
      <c r="B65" s="33" t="str">
        <f>IFERROR(IF(LOOKUP(2,1/((ACTIVITY!$D$10:$D$309=LEFT($D$28,7))*(ACTIVITY!$O$10:$O$309=ROWS($B$40:B65))),ACTIVITY!$F$10:$F$309)=0,"",LOOKUP(2,1/((ACTIVITY!$D$10:$D$309=LEFT($D$28,7))*(ACTIVITY!$O$10:$O$309=ROWS($B$40:B65))),ACTIVITY!$F$10:$F$309)),"")</f>
        <v/>
      </c>
      <c r="C65" s="34" t="str">
        <f>IFERROR(IF(LOOKUP(2,1/((ACTIVITY!$D$10:$D$309=LEFT($D$28,7))*(ACTIVITY!$O$10:$O$309=ROWS($B$40:B65))),ACTIVITY!$G$10:$G$309)=0,"",LOOKUP(2,1/((ACTIVITY!$D$10:$D$309=LEFT($D$28,7))*(ACTIVITY!$O$10:$O$309=ROWS($B$40:B65))),ACTIVITY!$G$10:$G$309)),"")</f>
        <v/>
      </c>
      <c r="D65" s="34"/>
      <c r="E65" s="88" t="str">
        <f>IFERROR(IF(LOOKUP(2,1/((ACTIVITY!$D$10:$D$309=LEFT($D$28,7))*(ACTIVITY!$O$10:$O$309=ROWS($B$40:B65))),ACTIVITY!$H$10:$H$309)=0,"",LOOKUP(2,1/((ACTIVITY!$D$10:$D$309=LEFT($D$28,7))*(ACTIVITY!$O$10:$O$309=ROWS($B$40:B65))),ACTIVITY!$H$10:$H$309)),"")</f>
        <v/>
      </c>
      <c r="F65" s="88"/>
      <c r="G65" s="34" t="str">
        <f>IFERROR(IF(LOOKUP(2,1/((ACTIVITY!$D$10:$D$309=LEFT($D$28,7))*(ACTIVITY!$O$10:$O$309=ROWS($B$40:B65))),ACTIVITY!$I$10:$I$309)=0,"",LOOKUP(2,1/((ACTIVITY!$D$10:$D$309=LEFT($D$28,7))*(ACTIVITY!$O$10:$O$309=ROWS($B$40:B65))),ACTIVITY!$I$10:$I$309)),"")</f>
        <v/>
      </c>
      <c r="H65" s="34"/>
      <c r="I65" s="88" t="str">
        <f>IFERROR(IF(LOOKUP(2,1/((ACTIVITY!$D$10:$D$309=LEFT($D$28,7))*(ACTIVITY!$O$10:$O$309=ROWS($B$40:B65))),ACTIVITY!$J$10:$J$309)=0,"",LOOKUP(2,1/((ACTIVITY!$D$10:$D$309=LEFT($D$28,7))*(ACTIVITY!$O$10:$O$309=ROWS($B$40:B65))),ACTIVITY!$J$10:$J$309)),"")</f>
        <v/>
      </c>
      <c r="J65" s="88"/>
      <c r="K65" s="34" t="str">
        <f>IFERROR(IF(LOOKUP(2,1/((ACTIVITY!$D$10:$D$309=LEFT($D$28,7))*(ACTIVITY!$O$10:$O$309=ROWS($B$40:B65))),ACTIVITY!$K$10:$K$309)=0,"",LOOKUP(2,1/((ACTIVITY!$D$10:$D$309=LEFT($D$28,7))*(ACTIVITY!$O$10:$O$309=ROWS($B$40:B65))),ACTIVITY!$K$10:$K$309)),"")</f>
        <v/>
      </c>
      <c r="L65" s="34" t="str">
        <f>IFERROR(IF(LOOKUP(2,1/((ACTIVITY!$D$10:$D$309=LEFT($D$28,7))*(ACTIVITY!$O$10:$O$309=ROWS($B$40:B65))),ACTIVITY!$L$10:$L$309)=0,"",LOOKUP(2,1/((ACTIVITY!$D$10:$D$309=LEFT($D$28,7))*(ACTIVITY!$O$10:$O$309=ROWS($B$40:B65))),ACTIVITY!$L$10:$L$309)),"")</f>
        <v/>
      </c>
      <c r="M65" s="34"/>
    </row>
    <row r="66" spans="2:13" ht="24" customHeight="1">
      <c r="B66" s="33" t="str">
        <f>IFERROR(IF(LOOKUP(2,1/((ACTIVITY!$D$10:$D$309=LEFT($D$28,7))*(ACTIVITY!$O$10:$O$309=ROWS($B$40:B66))),ACTIVITY!$F$10:$F$309)=0,"",LOOKUP(2,1/((ACTIVITY!$D$10:$D$309=LEFT($D$28,7))*(ACTIVITY!$O$10:$O$309=ROWS($B$40:B66))),ACTIVITY!$F$10:$F$309)),"")</f>
        <v/>
      </c>
      <c r="C66" s="34" t="str">
        <f>IFERROR(IF(LOOKUP(2,1/((ACTIVITY!$D$10:$D$309=LEFT($D$28,7))*(ACTIVITY!$O$10:$O$309=ROWS($B$40:B66))),ACTIVITY!$G$10:$G$309)=0,"",LOOKUP(2,1/((ACTIVITY!$D$10:$D$309=LEFT($D$28,7))*(ACTIVITY!$O$10:$O$309=ROWS($B$40:B66))),ACTIVITY!$G$10:$G$309)),"")</f>
        <v/>
      </c>
      <c r="D66" s="34"/>
      <c r="E66" s="88" t="str">
        <f>IFERROR(IF(LOOKUP(2,1/((ACTIVITY!$D$10:$D$309=LEFT($D$28,7))*(ACTIVITY!$O$10:$O$309=ROWS($B$40:B66))),ACTIVITY!$H$10:$H$309)=0,"",LOOKUP(2,1/((ACTIVITY!$D$10:$D$309=LEFT($D$28,7))*(ACTIVITY!$O$10:$O$309=ROWS($B$40:B66))),ACTIVITY!$H$10:$H$309)),"")</f>
        <v/>
      </c>
      <c r="F66" s="88"/>
      <c r="G66" s="34" t="str">
        <f>IFERROR(IF(LOOKUP(2,1/((ACTIVITY!$D$10:$D$309=LEFT($D$28,7))*(ACTIVITY!$O$10:$O$309=ROWS($B$40:B66))),ACTIVITY!$I$10:$I$309)=0,"",LOOKUP(2,1/((ACTIVITY!$D$10:$D$309=LEFT($D$28,7))*(ACTIVITY!$O$10:$O$309=ROWS($B$40:B66))),ACTIVITY!$I$10:$I$309)),"")</f>
        <v/>
      </c>
      <c r="H66" s="34"/>
      <c r="I66" s="88" t="str">
        <f>IFERROR(IF(LOOKUP(2,1/((ACTIVITY!$D$10:$D$309=LEFT($D$28,7))*(ACTIVITY!$O$10:$O$309=ROWS($B$40:B66))),ACTIVITY!$J$10:$J$309)=0,"",LOOKUP(2,1/((ACTIVITY!$D$10:$D$309=LEFT($D$28,7))*(ACTIVITY!$O$10:$O$309=ROWS($B$40:B66))),ACTIVITY!$J$10:$J$309)),"")</f>
        <v/>
      </c>
      <c r="J66" s="88"/>
      <c r="K66" s="34" t="str">
        <f>IFERROR(IF(LOOKUP(2,1/((ACTIVITY!$D$10:$D$309=LEFT($D$28,7))*(ACTIVITY!$O$10:$O$309=ROWS($B$40:B66))),ACTIVITY!$K$10:$K$309)=0,"",LOOKUP(2,1/((ACTIVITY!$D$10:$D$309=LEFT($D$28,7))*(ACTIVITY!$O$10:$O$309=ROWS($B$40:B66))),ACTIVITY!$K$10:$K$309)),"")</f>
        <v/>
      </c>
      <c r="L66" s="34" t="str">
        <f>IFERROR(IF(LOOKUP(2,1/((ACTIVITY!$D$10:$D$309=LEFT($D$28,7))*(ACTIVITY!$O$10:$O$309=ROWS($B$40:B66))),ACTIVITY!$L$10:$L$309)=0,"",LOOKUP(2,1/((ACTIVITY!$D$10:$D$309=LEFT($D$28,7))*(ACTIVITY!$O$10:$O$309=ROWS($B$40:B66))),ACTIVITY!$L$10:$L$309)),"")</f>
        <v/>
      </c>
      <c r="M66" s="34"/>
    </row>
    <row r="67" spans="2:13" ht="24" customHeight="1">
      <c r="B67" s="33" t="str">
        <f>IFERROR(IF(LOOKUP(2,1/((ACTIVITY!$D$10:$D$309=LEFT($D$28,7))*(ACTIVITY!$O$10:$O$309=ROWS($B$40:B67))),ACTIVITY!$F$10:$F$309)=0,"",LOOKUP(2,1/((ACTIVITY!$D$10:$D$309=LEFT($D$28,7))*(ACTIVITY!$O$10:$O$309=ROWS($B$40:B67))),ACTIVITY!$F$10:$F$309)),"")</f>
        <v/>
      </c>
      <c r="C67" s="34" t="str">
        <f>IFERROR(IF(LOOKUP(2,1/((ACTIVITY!$D$10:$D$309=LEFT($D$28,7))*(ACTIVITY!$O$10:$O$309=ROWS($B$40:B67))),ACTIVITY!$G$10:$G$309)=0,"",LOOKUP(2,1/((ACTIVITY!$D$10:$D$309=LEFT($D$28,7))*(ACTIVITY!$O$10:$O$309=ROWS($B$40:B67))),ACTIVITY!$G$10:$G$309)),"")</f>
        <v/>
      </c>
      <c r="D67" s="34"/>
      <c r="E67" s="88" t="str">
        <f>IFERROR(IF(LOOKUP(2,1/((ACTIVITY!$D$10:$D$309=LEFT($D$28,7))*(ACTIVITY!$O$10:$O$309=ROWS($B$40:B67))),ACTIVITY!$H$10:$H$309)=0,"",LOOKUP(2,1/((ACTIVITY!$D$10:$D$309=LEFT($D$28,7))*(ACTIVITY!$O$10:$O$309=ROWS($B$40:B67))),ACTIVITY!$H$10:$H$309)),"")</f>
        <v/>
      </c>
      <c r="F67" s="88"/>
      <c r="G67" s="34" t="str">
        <f>IFERROR(IF(LOOKUP(2,1/((ACTIVITY!$D$10:$D$309=LEFT($D$28,7))*(ACTIVITY!$O$10:$O$309=ROWS($B$40:B67))),ACTIVITY!$I$10:$I$309)=0,"",LOOKUP(2,1/((ACTIVITY!$D$10:$D$309=LEFT($D$28,7))*(ACTIVITY!$O$10:$O$309=ROWS($B$40:B67))),ACTIVITY!$I$10:$I$309)),"")</f>
        <v/>
      </c>
      <c r="H67" s="34"/>
      <c r="I67" s="88" t="str">
        <f>IFERROR(IF(LOOKUP(2,1/((ACTIVITY!$D$10:$D$309=LEFT($D$28,7))*(ACTIVITY!$O$10:$O$309=ROWS($B$40:B67))),ACTIVITY!$J$10:$J$309)=0,"",LOOKUP(2,1/((ACTIVITY!$D$10:$D$309=LEFT($D$28,7))*(ACTIVITY!$O$10:$O$309=ROWS($B$40:B67))),ACTIVITY!$J$10:$J$309)),"")</f>
        <v/>
      </c>
      <c r="J67" s="88"/>
      <c r="K67" s="34" t="str">
        <f>IFERROR(IF(LOOKUP(2,1/((ACTIVITY!$D$10:$D$309=LEFT($D$28,7))*(ACTIVITY!$O$10:$O$309=ROWS($B$40:B67))),ACTIVITY!$K$10:$K$309)=0,"",LOOKUP(2,1/((ACTIVITY!$D$10:$D$309=LEFT($D$28,7))*(ACTIVITY!$O$10:$O$309=ROWS($B$40:B67))),ACTIVITY!$K$10:$K$309)),"")</f>
        <v/>
      </c>
      <c r="L67" s="34" t="str">
        <f>IFERROR(IF(LOOKUP(2,1/((ACTIVITY!$D$10:$D$309=LEFT($D$28,7))*(ACTIVITY!$O$10:$O$309=ROWS($B$40:B67))),ACTIVITY!$L$10:$L$309)=0,"",LOOKUP(2,1/((ACTIVITY!$D$10:$D$309=LEFT($D$28,7))*(ACTIVITY!$O$10:$O$309=ROWS($B$40:B67))),ACTIVITY!$L$10:$L$309)),"")</f>
        <v/>
      </c>
      <c r="M67" s="34"/>
    </row>
    <row r="68" spans="2:13" ht="24" customHeight="1">
      <c r="B68" s="33" t="str">
        <f>IFERROR(IF(LOOKUP(2,1/((ACTIVITY!$D$10:$D$309=LEFT($D$28,7))*(ACTIVITY!$O$10:$O$309=ROWS($B$40:B68))),ACTIVITY!$F$10:$F$309)=0,"",LOOKUP(2,1/((ACTIVITY!$D$10:$D$309=LEFT($D$28,7))*(ACTIVITY!$O$10:$O$309=ROWS($B$40:B68))),ACTIVITY!$F$10:$F$309)),"")</f>
        <v/>
      </c>
      <c r="C68" s="34" t="str">
        <f>IFERROR(IF(LOOKUP(2,1/((ACTIVITY!$D$10:$D$309=LEFT($D$28,7))*(ACTIVITY!$O$10:$O$309=ROWS($B$40:B68))),ACTIVITY!$G$10:$G$309)=0,"",LOOKUP(2,1/((ACTIVITY!$D$10:$D$309=LEFT($D$28,7))*(ACTIVITY!$O$10:$O$309=ROWS($B$40:B68))),ACTIVITY!$G$10:$G$309)),"")</f>
        <v/>
      </c>
      <c r="D68" s="34"/>
      <c r="E68" s="88" t="str">
        <f>IFERROR(IF(LOOKUP(2,1/((ACTIVITY!$D$10:$D$309=LEFT($D$28,7))*(ACTIVITY!$O$10:$O$309=ROWS($B$40:B68))),ACTIVITY!$H$10:$H$309)=0,"",LOOKUP(2,1/((ACTIVITY!$D$10:$D$309=LEFT($D$28,7))*(ACTIVITY!$O$10:$O$309=ROWS($B$40:B68))),ACTIVITY!$H$10:$H$309)),"")</f>
        <v/>
      </c>
      <c r="F68" s="88"/>
      <c r="G68" s="34" t="str">
        <f>IFERROR(IF(LOOKUP(2,1/((ACTIVITY!$D$10:$D$309=LEFT($D$28,7))*(ACTIVITY!$O$10:$O$309=ROWS($B$40:B68))),ACTIVITY!$I$10:$I$309)=0,"",LOOKUP(2,1/((ACTIVITY!$D$10:$D$309=LEFT($D$28,7))*(ACTIVITY!$O$10:$O$309=ROWS($B$40:B68))),ACTIVITY!$I$10:$I$309)),"")</f>
        <v/>
      </c>
      <c r="H68" s="34"/>
      <c r="I68" s="88" t="str">
        <f>IFERROR(IF(LOOKUP(2,1/((ACTIVITY!$D$10:$D$309=LEFT($D$28,7))*(ACTIVITY!$O$10:$O$309=ROWS($B$40:B68))),ACTIVITY!$J$10:$J$309)=0,"",LOOKUP(2,1/((ACTIVITY!$D$10:$D$309=LEFT($D$28,7))*(ACTIVITY!$O$10:$O$309=ROWS($B$40:B68))),ACTIVITY!$J$10:$J$309)),"")</f>
        <v/>
      </c>
      <c r="J68" s="88"/>
      <c r="K68" s="34" t="str">
        <f>IFERROR(IF(LOOKUP(2,1/((ACTIVITY!$D$10:$D$309=LEFT($D$28,7))*(ACTIVITY!$O$10:$O$309=ROWS($B$40:B68))),ACTIVITY!$K$10:$K$309)=0,"",LOOKUP(2,1/((ACTIVITY!$D$10:$D$309=LEFT($D$28,7))*(ACTIVITY!$O$10:$O$309=ROWS($B$40:B68))),ACTIVITY!$K$10:$K$309)),"")</f>
        <v/>
      </c>
      <c r="L68" s="34" t="str">
        <f>IFERROR(IF(LOOKUP(2,1/((ACTIVITY!$D$10:$D$309=LEFT($D$28,7))*(ACTIVITY!$O$10:$O$309=ROWS($B$40:B68))),ACTIVITY!$L$10:$L$309)=0,"",LOOKUP(2,1/((ACTIVITY!$D$10:$D$309=LEFT($D$28,7))*(ACTIVITY!$O$10:$O$309=ROWS($B$40:B68))),ACTIVITY!$L$10:$L$309)),"")</f>
        <v/>
      </c>
      <c r="M68" s="34"/>
    </row>
    <row r="69" spans="2:13" ht="24" customHeight="1">
      <c r="B69" s="33" t="str">
        <f>IFERROR(IF(LOOKUP(2,1/((ACTIVITY!$D$10:$D$309=LEFT($D$28,7))*(ACTIVITY!$O$10:$O$309=ROWS($B$40:B69))),ACTIVITY!$F$10:$F$309)=0,"",LOOKUP(2,1/((ACTIVITY!$D$10:$D$309=LEFT($D$28,7))*(ACTIVITY!$O$10:$O$309=ROWS($B$40:B69))),ACTIVITY!$F$10:$F$309)),"")</f>
        <v/>
      </c>
      <c r="C69" s="34" t="str">
        <f>IFERROR(IF(LOOKUP(2,1/((ACTIVITY!$D$10:$D$309=LEFT($D$28,7))*(ACTIVITY!$O$10:$O$309=ROWS($B$40:B69))),ACTIVITY!$G$10:$G$309)=0,"",LOOKUP(2,1/((ACTIVITY!$D$10:$D$309=LEFT($D$28,7))*(ACTIVITY!$O$10:$O$309=ROWS($B$40:B69))),ACTIVITY!$G$10:$G$309)),"")</f>
        <v/>
      </c>
      <c r="D69" s="34"/>
      <c r="E69" s="88" t="str">
        <f>IFERROR(IF(LOOKUP(2,1/((ACTIVITY!$D$10:$D$309=LEFT($D$28,7))*(ACTIVITY!$O$10:$O$309=ROWS($B$40:B69))),ACTIVITY!$H$10:$H$309)=0,"",LOOKUP(2,1/((ACTIVITY!$D$10:$D$309=LEFT($D$28,7))*(ACTIVITY!$O$10:$O$309=ROWS($B$40:B69))),ACTIVITY!$H$10:$H$309)),"")</f>
        <v/>
      </c>
      <c r="F69" s="88"/>
      <c r="G69" s="34" t="str">
        <f>IFERROR(IF(LOOKUP(2,1/((ACTIVITY!$D$10:$D$309=LEFT($D$28,7))*(ACTIVITY!$O$10:$O$309=ROWS($B$40:B69))),ACTIVITY!$I$10:$I$309)=0,"",LOOKUP(2,1/((ACTIVITY!$D$10:$D$309=LEFT($D$28,7))*(ACTIVITY!$O$10:$O$309=ROWS($B$40:B69))),ACTIVITY!$I$10:$I$309)),"")</f>
        <v/>
      </c>
      <c r="H69" s="34"/>
      <c r="I69" s="88" t="str">
        <f>IFERROR(IF(LOOKUP(2,1/((ACTIVITY!$D$10:$D$309=LEFT($D$28,7))*(ACTIVITY!$O$10:$O$309=ROWS($B$40:B69))),ACTIVITY!$J$10:$J$309)=0,"",LOOKUP(2,1/((ACTIVITY!$D$10:$D$309=LEFT($D$28,7))*(ACTIVITY!$O$10:$O$309=ROWS($B$40:B69))),ACTIVITY!$J$10:$J$309)),"")</f>
        <v/>
      </c>
      <c r="J69" s="88"/>
      <c r="K69" s="34" t="str">
        <f>IFERROR(IF(LOOKUP(2,1/((ACTIVITY!$D$10:$D$309=LEFT($D$28,7))*(ACTIVITY!$O$10:$O$309=ROWS($B$40:B69))),ACTIVITY!$K$10:$K$309)=0,"",LOOKUP(2,1/((ACTIVITY!$D$10:$D$309=LEFT($D$28,7))*(ACTIVITY!$O$10:$O$309=ROWS($B$40:B69))),ACTIVITY!$K$10:$K$309)),"")</f>
        <v/>
      </c>
      <c r="L69" s="34" t="str">
        <f>IFERROR(IF(LOOKUP(2,1/((ACTIVITY!$D$10:$D$309=LEFT($D$28,7))*(ACTIVITY!$O$10:$O$309=ROWS($B$40:B69))),ACTIVITY!$L$10:$L$309)=0,"",LOOKUP(2,1/((ACTIVITY!$D$10:$D$309=LEFT($D$28,7))*(ACTIVITY!$O$10:$O$309=ROWS($B$40:B69))),ACTIVITY!$L$10:$L$309)),"")</f>
        <v/>
      </c>
      <c r="M69" s="34"/>
    </row>
    <row r="70" spans="2:13" ht="24" customHeight="1">
      <c r="B70" s="33" t="str">
        <f>IFERROR(IF(LOOKUP(2,1/((ACTIVITY!$D$10:$D$309=LEFT($D$28,7))*(ACTIVITY!$O$10:$O$309=ROWS($B$40:B70))),ACTIVITY!$F$10:$F$309)=0,"",LOOKUP(2,1/((ACTIVITY!$D$10:$D$309=LEFT($D$28,7))*(ACTIVITY!$O$10:$O$309=ROWS($B$40:B70))),ACTIVITY!$F$10:$F$309)),"")</f>
        <v/>
      </c>
      <c r="C70" s="34" t="str">
        <f>IFERROR(IF(LOOKUP(2,1/((ACTIVITY!$D$10:$D$309=LEFT($D$28,7))*(ACTIVITY!$O$10:$O$309=ROWS($B$40:B70))),ACTIVITY!$G$10:$G$309)=0,"",LOOKUP(2,1/((ACTIVITY!$D$10:$D$309=LEFT($D$28,7))*(ACTIVITY!$O$10:$O$309=ROWS($B$40:B70))),ACTIVITY!$G$10:$G$309)),"")</f>
        <v/>
      </c>
      <c r="D70" s="34"/>
      <c r="E70" s="88" t="str">
        <f>IFERROR(IF(LOOKUP(2,1/((ACTIVITY!$D$10:$D$309=LEFT($D$28,7))*(ACTIVITY!$O$10:$O$309=ROWS($B$40:B70))),ACTIVITY!$H$10:$H$309)=0,"",LOOKUP(2,1/((ACTIVITY!$D$10:$D$309=LEFT($D$28,7))*(ACTIVITY!$O$10:$O$309=ROWS($B$40:B70))),ACTIVITY!$H$10:$H$309)),"")</f>
        <v/>
      </c>
      <c r="F70" s="88"/>
      <c r="G70" s="34" t="str">
        <f>IFERROR(IF(LOOKUP(2,1/((ACTIVITY!$D$10:$D$309=LEFT($D$28,7))*(ACTIVITY!$O$10:$O$309=ROWS($B$40:B70))),ACTIVITY!$I$10:$I$309)=0,"",LOOKUP(2,1/((ACTIVITY!$D$10:$D$309=LEFT($D$28,7))*(ACTIVITY!$O$10:$O$309=ROWS($B$40:B70))),ACTIVITY!$I$10:$I$309)),"")</f>
        <v/>
      </c>
      <c r="H70" s="34"/>
      <c r="I70" s="88" t="str">
        <f>IFERROR(IF(LOOKUP(2,1/((ACTIVITY!$D$10:$D$309=LEFT($D$28,7))*(ACTIVITY!$O$10:$O$309=ROWS($B$40:B70))),ACTIVITY!$J$10:$J$309)=0,"",LOOKUP(2,1/((ACTIVITY!$D$10:$D$309=LEFT($D$28,7))*(ACTIVITY!$O$10:$O$309=ROWS($B$40:B70))),ACTIVITY!$J$10:$J$309)),"")</f>
        <v/>
      </c>
      <c r="J70" s="88"/>
      <c r="K70" s="34" t="str">
        <f>IFERROR(IF(LOOKUP(2,1/((ACTIVITY!$D$10:$D$309=LEFT($D$28,7))*(ACTIVITY!$O$10:$O$309=ROWS($B$40:B70))),ACTIVITY!$K$10:$K$309)=0,"",LOOKUP(2,1/((ACTIVITY!$D$10:$D$309=LEFT($D$28,7))*(ACTIVITY!$O$10:$O$309=ROWS($B$40:B70))),ACTIVITY!$K$10:$K$309)),"")</f>
        <v/>
      </c>
      <c r="L70" s="34" t="str">
        <f>IFERROR(IF(LOOKUP(2,1/((ACTIVITY!$D$10:$D$309=LEFT($D$28,7))*(ACTIVITY!$O$10:$O$309=ROWS($B$40:B70))),ACTIVITY!$L$10:$L$309)=0,"",LOOKUP(2,1/((ACTIVITY!$D$10:$D$309=LEFT($D$28,7))*(ACTIVITY!$O$10:$O$309=ROWS($B$40:B70))),ACTIVITY!$L$10:$L$309)),"")</f>
        <v/>
      </c>
      <c r="M70" s="34"/>
    </row>
    <row r="71" spans="2:13" ht="24" customHeight="1">
      <c r="B71" s="33" t="str">
        <f>IFERROR(IF(LOOKUP(2,1/((ACTIVITY!$D$10:$D$309=LEFT($D$28,7))*(ACTIVITY!$O$10:$O$309=ROWS($B$40:B71))),ACTIVITY!$F$10:$F$309)=0,"",LOOKUP(2,1/((ACTIVITY!$D$10:$D$309=LEFT($D$28,7))*(ACTIVITY!$O$10:$O$309=ROWS($B$40:B71))),ACTIVITY!$F$10:$F$309)),"")</f>
        <v/>
      </c>
      <c r="C71" s="34" t="str">
        <f>IFERROR(IF(LOOKUP(2,1/((ACTIVITY!$D$10:$D$309=LEFT($D$28,7))*(ACTIVITY!$O$10:$O$309=ROWS($B$40:B71))),ACTIVITY!$G$10:$G$309)=0,"",LOOKUP(2,1/((ACTIVITY!$D$10:$D$309=LEFT($D$28,7))*(ACTIVITY!$O$10:$O$309=ROWS($B$40:B71))),ACTIVITY!$G$10:$G$309)),"")</f>
        <v/>
      </c>
      <c r="D71" s="34"/>
      <c r="E71" s="88" t="str">
        <f>IFERROR(IF(LOOKUP(2,1/((ACTIVITY!$D$10:$D$309=LEFT($D$28,7))*(ACTIVITY!$O$10:$O$309=ROWS($B$40:B71))),ACTIVITY!$H$10:$H$309)=0,"",LOOKUP(2,1/((ACTIVITY!$D$10:$D$309=LEFT($D$28,7))*(ACTIVITY!$O$10:$O$309=ROWS($B$40:B71))),ACTIVITY!$H$10:$H$309)),"")</f>
        <v/>
      </c>
      <c r="F71" s="88"/>
      <c r="G71" s="34" t="str">
        <f>IFERROR(IF(LOOKUP(2,1/((ACTIVITY!$D$10:$D$309=LEFT($D$28,7))*(ACTIVITY!$O$10:$O$309=ROWS($B$40:B71))),ACTIVITY!$I$10:$I$309)=0,"",LOOKUP(2,1/((ACTIVITY!$D$10:$D$309=LEFT($D$28,7))*(ACTIVITY!$O$10:$O$309=ROWS($B$40:B71))),ACTIVITY!$I$10:$I$309)),"")</f>
        <v/>
      </c>
      <c r="H71" s="34"/>
      <c r="I71" s="88" t="str">
        <f>IFERROR(IF(LOOKUP(2,1/((ACTIVITY!$D$10:$D$309=LEFT($D$28,7))*(ACTIVITY!$O$10:$O$309=ROWS($B$40:B71))),ACTIVITY!$J$10:$J$309)=0,"",LOOKUP(2,1/((ACTIVITY!$D$10:$D$309=LEFT($D$28,7))*(ACTIVITY!$O$10:$O$309=ROWS($B$40:B71))),ACTIVITY!$J$10:$J$309)),"")</f>
        <v/>
      </c>
      <c r="J71" s="88"/>
      <c r="K71" s="34" t="str">
        <f>IFERROR(IF(LOOKUP(2,1/((ACTIVITY!$D$10:$D$309=LEFT($D$28,7))*(ACTIVITY!$O$10:$O$309=ROWS($B$40:B71))),ACTIVITY!$K$10:$K$309)=0,"",LOOKUP(2,1/((ACTIVITY!$D$10:$D$309=LEFT($D$28,7))*(ACTIVITY!$O$10:$O$309=ROWS($B$40:B71))),ACTIVITY!$K$10:$K$309)),"")</f>
        <v/>
      </c>
      <c r="L71" s="34" t="str">
        <f>IFERROR(IF(LOOKUP(2,1/((ACTIVITY!$D$10:$D$309=LEFT($D$28,7))*(ACTIVITY!$O$10:$O$309=ROWS($B$40:B71))),ACTIVITY!$L$10:$L$309)=0,"",LOOKUP(2,1/((ACTIVITY!$D$10:$D$309=LEFT($D$28,7))*(ACTIVITY!$O$10:$O$309=ROWS($B$40:B71))),ACTIVITY!$L$10:$L$309)),"")</f>
        <v/>
      </c>
      <c r="M71" s="34"/>
    </row>
    <row r="72" spans="2:13" ht="24" customHeight="1">
      <c r="B72" s="33" t="str">
        <f>IFERROR(IF(LOOKUP(2,1/((ACTIVITY!$D$10:$D$309=LEFT($D$28,7))*(ACTIVITY!$O$10:$O$309=ROWS($B$40:B72))),ACTIVITY!$F$10:$F$309)=0,"",LOOKUP(2,1/((ACTIVITY!$D$10:$D$309=LEFT($D$28,7))*(ACTIVITY!$O$10:$O$309=ROWS($B$40:B72))),ACTIVITY!$F$10:$F$309)),"")</f>
        <v/>
      </c>
      <c r="C72" s="34" t="str">
        <f>IFERROR(IF(LOOKUP(2,1/((ACTIVITY!$D$10:$D$309=LEFT($D$28,7))*(ACTIVITY!$O$10:$O$309=ROWS($B$40:B72))),ACTIVITY!$G$10:$G$309)=0,"",LOOKUP(2,1/((ACTIVITY!$D$10:$D$309=LEFT($D$28,7))*(ACTIVITY!$O$10:$O$309=ROWS($B$40:B72))),ACTIVITY!$G$10:$G$309)),"")</f>
        <v/>
      </c>
      <c r="D72" s="34"/>
      <c r="E72" s="88" t="str">
        <f>IFERROR(IF(LOOKUP(2,1/((ACTIVITY!$D$10:$D$309=LEFT($D$28,7))*(ACTIVITY!$O$10:$O$309=ROWS($B$40:B72))),ACTIVITY!$H$10:$H$309)=0,"",LOOKUP(2,1/((ACTIVITY!$D$10:$D$309=LEFT($D$28,7))*(ACTIVITY!$O$10:$O$309=ROWS($B$40:B72))),ACTIVITY!$H$10:$H$309)),"")</f>
        <v/>
      </c>
      <c r="F72" s="88"/>
      <c r="G72" s="34" t="str">
        <f>IFERROR(IF(LOOKUP(2,1/((ACTIVITY!$D$10:$D$309=LEFT($D$28,7))*(ACTIVITY!$O$10:$O$309=ROWS($B$40:B72))),ACTIVITY!$I$10:$I$309)=0,"",LOOKUP(2,1/((ACTIVITY!$D$10:$D$309=LEFT($D$28,7))*(ACTIVITY!$O$10:$O$309=ROWS($B$40:B72))),ACTIVITY!$I$10:$I$309)),"")</f>
        <v/>
      </c>
      <c r="H72" s="34"/>
      <c r="I72" s="88" t="str">
        <f>IFERROR(IF(LOOKUP(2,1/((ACTIVITY!$D$10:$D$309=LEFT($D$28,7))*(ACTIVITY!$O$10:$O$309=ROWS($B$40:B72))),ACTIVITY!$J$10:$J$309)=0,"",LOOKUP(2,1/((ACTIVITY!$D$10:$D$309=LEFT($D$28,7))*(ACTIVITY!$O$10:$O$309=ROWS($B$40:B72))),ACTIVITY!$J$10:$J$309)),"")</f>
        <v/>
      </c>
      <c r="J72" s="88"/>
      <c r="K72" s="34" t="str">
        <f>IFERROR(IF(LOOKUP(2,1/((ACTIVITY!$D$10:$D$309=LEFT($D$28,7))*(ACTIVITY!$O$10:$O$309=ROWS($B$40:B72))),ACTIVITY!$K$10:$K$309)=0,"",LOOKUP(2,1/((ACTIVITY!$D$10:$D$309=LEFT($D$28,7))*(ACTIVITY!$O$10:$O$309=ROWS($B$40:B72))),ACTIVITY!$K$10:$K$309)),"")</f>
        <v/>
      </c>
      <c r="L72" s="34" t="str">
        <f>IFERROR(IF(LOOKUP(2,1/((ACTIVITY!$D$10:$D$309=LEFT($D$28,7))*(ACTIVITY!$O$10:$O$309=ROWS($B$40:B72))),ACTIVITY!$L$10:$L$309)=0,"",LOOKUP(2,1/((ACTIVITY!$D$10:$D$309=LEFT($D$28,7))*(ACTIVITY!$O$10:$O$309=ROWS($B$40:B72))),ACTIVITY!$L$10:$L$309)),"")</f>
        <v/>
      </c>
      <c r="M72" s="34"/>
    </row>
    <row r="73" spans="2:13" ht="24" customHeight="1">
      <c r="B73" s="33" t="str">
        <f>IFERROR(IF(LOOKUP(2,1/((ACTIVITY!$D$10:$D$309=LEFT($D$28,7))*(ACTIVITY!$O$10:$O$309=ROWS($B$40:B73))),ACTIVITY!$F$10:$F$309)=0,"",LOOKUP(2,1/((ACTIVITY!$D$10:$D$309=LEFT($D$28,7))*(ACTIVITY!$O$10:$O$309=ROWS($B$40:B73))),ACTIVITY!$F$10:$F$309)),"")</f>
        <v/>
      </c>
      <c r="C73" s="34" t="str">
        <f>IFERROR(IF(LOOKUP(2,1/((ACTIVITY!$D$10:$D$309=LEFT($D$28,7))*(ACTIVITY!$O$10:$O$309=ROWS($B$40:B73))),ACTIVITY!$G$10:$G$309)=0,"",LOOKUP(2,1/((ACTIVITY!$D$10:$D$309=LEFT($D$28,7))*(ACTIVITY!$O$10:$O$309=ROWS($B$40:B73))),ACTIVITY!$G$10:$G$309)),"")</f>
        <v/>
      </c>
      <c r="D73" s="34"/>
      <c r="E73" s="88" t="str">
        <f>IFERROR(IF(LOOKUP(2,1/((ACTIVITY!$D$10:$D$309=LEFT($D$28,7))*(ACTIVITY!$O$10:$O$309=ROWS($B$40:B73))),ACTIVITY!$H$10:$H$309)=0,"",LOOKUP(2,1/((ACTIVITY!$D$10:$D$309=LEFT($D$28,7))*(ACTIVITY!$O$10:$O$309=ROWS($B$40:B73))),ACTIVITY!$H$10:$H$309)),"")</f>
        <v/>
      </c>
      <c r="F73" s="88"/>
      <c r="G73" s="34" t="str">
        <f>IFERROR(IF(LOOKUP(2,1/((ACTIVITY!$D$10:$D$309=LEFT($D$28,7))*(ACTIVITY!$O$10:$O$309=ROWS($B$40:B73))),ACTIVITY!$I$10:$I$309)=0,"",LOOKUP(2,1/((ACTIVITY!$D$10:$D$309=LEFT($D$28,7))*(ACTIVITY!$O$10:$O$309=ROWS($B$40:B73))),ACTIVITY!$I$10:$I$309)),"")</f>
        <v/>
      </c>
      <c r="H73" s="34"/>
      <c r="I73" s="88" t="str">
        <f>IFERROR(IF(LOOKUP(2,1/((ACTIVITY!$D$10:$D$309=LEFT($D$28,7))*(ACTIVITY!$O$10:$O$309=ROWS($B$40:B73))),ACTIVITY!$J$10:$J$309)=0,"",LOOKUP(2,1/((ACTIVITY!$D$10:$D$309=LEFT($D$28,7))*(ACTIVITY!$O$10:$O$309=ROWS($B$40:B73))),ACTIVITY!$J$10:$J$309)),"")</f>
        <v/>
      </c>
      <c r="J73" s="88"/>
      <c r="K73" s="34" t="str">
        <f>IFERROR(IF(LOOKUP(2,1/((ACTIVITY!$D$10:$D$309=LEFT($D$28,7))*(ACTIVITY!$O$10:$O$309=ROWS($B$40:B73))),ACTIVITY!$K$10:$K$309)=0,"",LOOKUP(2,1/((ACTIVITY!$D$10:$D$309=LEFT($D$28,7))*(ACTIVITY!$O$10:$O$309=ROWS($B$40:B73))),ACTIVITY!$K$10:$K$309)),"")</f>
        <v/>
      </c>
      <c r="L73" s="34" t="str">
        <f>IFERROR(IF(LOOKUP(2,1/((ACTIVITY!$D$10:$D$309=LEFT($D$28,7))*(ACTIVITY!$O$10:$O$309=ROWS($B$40:B73))),ACTIVITY!$L$10:$L$309)=0,"",LOOKUP(2,1/((ACTIVITY!$D$10:$D$309=LEFT($D$28,7))*(ACTIVITY!$O$10:$O$309=ROWS($B$40:B73))),ACTIVITY!$L$10:$L$309)),"")</f>
        <v/>
      </c>
      <c r="M73" s="34"/>
    </row>
    <row r="74" spans="2:13" ht="24" customHeight="1">
      <c r="B74" s="33" t="str">
        <f>IFERROR(IF(LOOKUP(2,1/((ACTIVITY!$D$10:$D$309=LEFT($D$28,7))*(ACTIVITY!$O$10:$O$309=ROWS($B$40:B74))),ACTIVITY!$F$10:$F$309)=0,"",LOOKUP(2,1/((ACTIVITY!$D$10:$D$309=LEFT($D$28,7))*(ACTIVITY!$O$10:$O$309=ROWS($B$40:B74))),ACTIVITY!$F$10:$F$309)),"")</f>
        <v/>
      </c>
      <c r="C74" s="34" t="str">
        <f>IFERROR(IF(LOOKUP(2,1/((ACTIVITY!$D$10:$D$309=LEFT($D$28,7))*(ACTIVITY!$O$10:$O$309=ROWS($B$40:B74))),ACTIVITY!$G$10:$G$309)=0,"",LOOKUP(2,1/((ACTIVITY!$D$10:$D$309=LEFT($D$28,7))*(ACTIVITY!$O$10:$O$309=ROWS($B$40:B74))),ACTIVITY!$G$10:$G$309)),"")</f>
        <v/>
      </c>
      <c r="D74" s="34"/>
      <c r="E74" s="88" t="str">
        <f>IFERROR(IF(LOOKUP(2,1/((ACTIVITY!$D$10:$D$309=LEFT($D$28,7))*(ACTIVITY!$O$10:$O$309=ROWS($B$40:B74))),ACTIVITY!$H$10:$H$309)=0,"",LOOKUP(2,1/((ACTIVITY!$D$10:$D$309=LEFT($D$28,7))*(ACTIVITY!$O$10:$O$309=ROWS($B$40:B74))),ACTIVITY!$H$10:$H$309)),"")</f>
        <v/>
      </c>
      <c r="F74" s="88"/>
      <c r="G74" s="34" t="str">
        <f>IFERROR(IF(LOOKUP(2,1/((ACTIVITY!$D$10:$D$309=LEFT($D$28,7))*(ACTIVITY!$O$10:$O$309=ROWS($B$40:B74))),ACTIVITY!$I$10:$I$309)=0,"",LOOKUP(2,1/((ACTIVITY!$D$10:$D$309=LEFT($D$28,7))*(ACTIVITY!$O$10:$O$309=ROWS($B$40:B74))),ACTIVITY!$I$10:$I$309)),"")</f>
        <v/>
      </c>
      <c r="H74" s="34"/>
      <c r="I74" s="88" t="str">
        <f>IFERROR(IF(LOOKUP(2,1/((ACTIVITY!$D$10:$D$309=LEFT($D$28,7))*(ACTIVITY!$O$10:$O$309=ROWS($B$40:B74))),ACTIVITY!$J$10:$J$309)=0,"",LOOKUP(2,1/((ACTIVITY!$D$10:$D$309=LEFT($D$28,7))*(ACTIVITY!$O$10:$O$309=ROWS($B$40:B74))),ACTIVITY!$J$10:$J$309)),"")</f>
        <v/>
      </c>
      <c r="J74" s="88"/>
      <c r="K74" s="34" t="str">
        <f>IFERROR(IF(LOOKUP(2,1/((ACTIVITY!$D$10:$D$309=LEFT($D$28,7))*(ACTIVITY!$O$10:$O$309=ROWS($B$40:B74))),ACTIVITY!$K$10:$K$309)=0,"",LOOKUP(2,1/((ACTIVITY!$D$10:$D$309=LEFT($D$28,7))*(ACTIVITY!$O$10:$O$309=ROWS($B$40:B74))),ACTIVITY!$K$10:$K$309)),"")</f>
        <v/>
      </c>
      <c r="L74" s="34" t="str">
        <f>IFERROR(IF(LOOKUP(2,1/((ACTIVITY!$D$10:$D$309=LEFT($D$28,7))*(ACTIVITY!$O$10:$O$309=ROWS($B$40:B74))),ACTIVITY!$L$10:$L$309)=0,"",LOOKUP(2,1/((ACTIVITY!$D$10:$D$309=LEFT($D$28,7))*(ACTIVITY!$O$10:$O$309=ROWS($B$40:B74))),ACTIVITY!$L$10:$L$309)),"")</f>
        <v/>
      </c>
      <c r="M74" s="34"/>
    </row>
    <row r="75" spans="2:13" ht="24" customHeight="1">
      <c r="B75" s="33" t="str">
        <f>IFERROR(IF(LOOKUP(2,1/((ACTIVITY!$D$10:$D$309=LEFT($D$28,7))*(ACTIVITY!$O$10:$O$309=ROWS($B$40:B75))),ACTIVITY!$F$10:$F$309)=0,"",LOOKUP(2,1/((ACTIVITY!$D$10:$D$309=LEFT($D$28,7))*(ACTIVITY!$O$10:$O$309=ROWS($B$40:B75))),ACTIVITY!$F$10:$F$309)),"")</f>
        <v/>
      </c>
      <c r="C75" s="34" t="str">
        <f>IFERROR(IF(LOOKUP(2,1/((ACTIVITY!$D$10:$D$309=LEFT($D$28,7))*(ACTIVITY!$O$10:$O$309=ROWS($B$40:B75))),ACTIVITY!$G$10:$G$309)=0,"",LOOKUP(2,1/((ACTIVITY!$D$10:$D$309=LEFT($D$28,7))*(ACTIVITY!$O$10:$O$309=ROWS($B$40:B75))),ACTIVITY!$G$10:$G$309)),"")</f>
        <v/>
      </c>
      <c r="D75" s="34"/>
      <c r="E75" s="88" t="str">
        <f>IFERROR(IF(LOOKUP(2,1/((ACTIVITY!$D$10:$D$309=LEFT($D$28,7))*(ACTIVITY!$O$10:$O$309=ROWS($B$40:B75))),ACTIVITY!$H$10:$H$309)=0,"",LOOKUP(2,1/((ACTIVITY!$D$10:$D$309=LEFT($D$28,7))*(ACTIVITY!$O$10:$O$309=ROWS($B$40:B75))),ACTIVITY!$H$10:$H$309)),"")</f>
        <v/>
      </c>
      <c r="F75" s="88"/>
      <c r="G75" s="34" t="str">
        <f>IFERROR(IF(LOOKUP(2,1/((ACTIVITY!$D$10:$D$309=LEFT($D$28,7))*(ACTIVITY!$O$10:$O$309=ROWS($B$40:B75))),ACTIVITY!$I$10:$I$309)=0,"",LOOKUP(2,1/((ACTIVITY!$D$10:$D$309=LEFT($D$28,7))*(ACTIVITY!$O$10:$O$309=ROWS($B$40:B75))),ACTIVITY!$I$10:$I$309)),"")</f>
        <v/>
      </c>
      <c r="H75" s="34"/>
      <c r="I75" s="88" t="str">
        <f>IFERROR(IF(LOOKUP(2,1/((ACTIVITY!$D$10:$D$309=LEFT($D$28,7))*(ACTIVITY!$O$10:$O$309=ROWS($B$40:B75))),ACTIVITY!$J$10:$J$309)=0,"",LOOKUP(2,1/((ACTIVITY!$D$10:$D$309=LEFT($D$28,7))*(ACTIVITY!$O$10:$O$309=ROWS($B$40:B75))),ACTIVITY!$J$10:$J$309)),"")</f>
        <v/>
      </c>
      <c r="J75" s="88"/>
      <c r="K75" s="34" t="str">
        <f>IFERROR(IF(LOOKUP(2,1/((ACTIVITY!$D$10:$D$309=LEFT($D$28,7))*(ACTIVITY!$O$10:$O$309=ROWS($B$40:B75))),ACTIVITY!$K$10:$K$309)=0,"",LOOKUP(2,1/((ACTIVITY!$D$10:$D$309=LEFT($D$28,7))*(ACTIVITY!$O$10:$O$309=ROWS($B$40:B75))),ACTIVITY!$K$10:$K$309)),"")</f>
        <v/>
      </c>
      <c r="L75" s="34" t="str">
        <f>IFERROR(IF(LOOKUP(2,1/((ACTIVITY!$D$10:$D$309=LEFT($D$28,7))*(ACTIVITY!$O$10:$O$309=ROWS($B$40:B75))),ACTIVITY!$L$10:$L$309)=0,"",LOOKUP(2,1/((ACTIVITY!$D$10:$D$309=LEFT($D$28,7))*(ACTIVITY!$O$10:$O$309=ROWS($B$40:B75))),ACTIVITY!$L$10:$L$309)),"")</f>
        <v/>
      </c>
      <c r="M75" s="34"/>
    </row>
    <row r="76" spans="2:13" ht="24" customHeight="1">
      <c r="B76" s="33" t="str">
        <f>IFERROR(IF(LOOKUP(2,1/((ACTIVITY!$D$10:$D$309=LEFT($D$28,7))*(ACTIVITY!$O$10:$O$309=ROWS($B$40:B76))),ACTIVITY!$F$10:$F$309)=0,"",LOOKUP(2,1/((ACTIVITY!$D$10:$D$309=LEFT($D$28,7))*(ACTIVITY!$O$10:$O$309=ROWS($B$40:B76))),ACTIVITY!$F$10:$F$309)),"")</f>
        <v/>
      </c>
      <c r="C76" s="34" t="str">
        <f>IFERROR(IF(LOOKUP(2,1/((ACTIVITY!$D$10:$D$309=LEFT($D$28,7))*(ACTIVITY!$O$10:$O$309=ROWS($B$40:B76))),ACTIVITY!$G$10:$G$309)=0,"",LOOKUP(2,1/((ACTIVITY!$D$10:$D$309=LEFT($D$28,7))*(ACTIVITY!$O$10:$O$309=ROWS($B$40:B76))),ACTIVITY!$G$10:$G$309)),"")</f>
        <v/>
      </c>
      <c r="D76" s="34"/>
      <c r="E76" s="88" t="str">
        <f>IFERROR(IF(LOOKUP(2,1/((ACTIVITY!$D$10:$D$309=LEFT($D$28,7))*(ACTIVITY!$O$10:$O$309=ROWS($B$40:B76))),ACTIVITY!$H$10:$H$309)=0,"",LOOKUP(2,1/((ACTIVITY!$D$10:$D$309=LEFT($D$28,7))*(ACTIVITY!$O$10:$O$309=ROWS($B$40:B76))),ACTIVITY!$H$10:$H$309)),"")</f>
        <v/>
      </c>
      <c r="F76" s="88"/>
      <c r="G76" s="34" t="str">
        <f>IFERROR(IF(LOOKUP(2,1/((ACTIVITY!$D$10:$D$309=LEFT($D$28,7))*(ACTIVITY!$O$10:$O$309=ROWS($B$40:B76))),ACTIVITY!$I$10:$I$309)=0,"",LOOKUP(2,1/((ACTIVITY!$D$10:$D$309=LEFT($D$28,7))*(ACTIVITY!$O$10:$O$309=ROWS($B$40:B76))),ACTIVITY!$I$10:$I$309)),"")</f>
        <v/>
      </c>
      <c r="H76" s="34"/>
      <c r="I76" s="88" t="str">
        <f>IFERROR(IF(LOOKUP(2,1/((ACTIVITY!$D$10:$D$309=LEFT($D$28,7))*(ACTIVITY!$O$10:$O$309=ROWS($B$40:B76))),ACTIVITY!$J$10:$J$309)=0,"",LOOKUP(2,1/((ACTIVITY!$D$10:$D$309=LEFT($D$28,7))*(ACTIVITY!$O$10:$O$309=ROWS($B$40:B76))),ACTIVITY!$J$10:$J$309)),"")</f>
        <v/>
      </c>
      <c r="J76" s="88"/>
      <c r="K76" s="34" t="str">
        <f>IFERROR(IF(LOOKUP(2,1/((ACTIVITY!$D$10:$D$309=LEFT($D$28,7))*(ACTIVITY!$O$10:$O$309=ROWS($B$40:B76))),ACTIVITY!$K$10:$K$309)=0,"",LOOKUP(2,1/((ACTIVITY!$D$10:$D$309=LEFT($D$28,7))*(ACTIVITY!$O$10:$O$309=ROWS($B$40:B76))),ACTIVITY!$K$10:$K$309)),"")</f>
        <v/>
      </c>
      <c r="L76" s="34" t="str">
        <f>IFERROR(IF(LOOKUP(2,1/((ACTIVITY!$D$10:$D$309=LEFT($D$28,7))*(ACTIVITY!$O$10:$O$309=ROWS($B$40:B76))),ACTIVITY!$L$10:$L$309)=0,"",LOOKUP(2,1/((ACTIVITY!$D$10:$D$309=LEFT($D$28,7))*(ACTIVITY!$O$10:$O$309=ROWS($B$40:B76))),ACTIVITY!$L$10:$L$309)),"")</f>
        <v/>
      </c>
      <c r="M76" s="34"/>
    </row>
    <row r="77" spans="2:13" ht="24" customHeight="1">
      <c r="B77" s="33" t="str">
        <f>IFERROR(IF(LOOKUP(2,1/((ACTIVITY!$D$10:$D$309=LEFT($D$28,7))*(ACTIVITY!$O$10:$O$309=ROWS($B$40:B77))),ACTIVITY!$F$10:$F$309)=0,"",LOOKUP(2,1/((ACTIVITY!$D$10:$D$309=LEFT($D$28,7))*(ACTIVITY!$O$10:$O$309=ROWS($B$40:B77))),ACTIVITY!$F$10:$F$309)),"")</f>
        <v/>
      </c>
      <c r="C77" s="34" t="str">
        <f>IFERROR(IF(LOOKUP(2,1/((ACTIVITY!$D$10:$D$309=LEFT($D$28,7))*(ACTIVITY!$O$10:$O$309=ROWS($B$40:B77))),ACTIVITY!$G$10:$G$309)=0,"",LOOKUP(2,1/((ACTIVITY!$D$10:$D$309=LEFT($D$28,7))*(ACTIVITY!$O$10:$O$309=ROWS($B$40:B77))),ACTIVITY!$G$10:$G$309)),"")</f>
        <v/>
      </c>
      <c r="D77" s="34"/>
      <c r="E77" s="88" t="str">
        <f>IFERROR(IF(LOOKUP(2,1/((ACTIVITY!$D$10:$D$309=LEFT($D$28,7))*(ACTIVITY!$O$10:$O$309=ROWS($B$40:B77))),ACTIVITY!$H$10:$H$309)=0,"",LOOKUP(2,1/((ACTIVITY!$D$10:$D$309=LEFT($D$28,7))*(ACTIVITY!$O$10:$O$309=ROWS($B$40:B77))),ACTIVITY!$H$10:$H$309)),"")</f>
        <v/>
      </c>
      <c r="F77" s="88"/>
      <c r="G77" s="34" t="str">
        <f>IFERROR(IF(LOOKUP(2,1/((ACTIVITY!$D$10:$D$309=LEFT($D$28,7))*(ACTIVITY!$O$10:$O$309=ROWS($B$40:B77))),ACTIVITY!$I$10:$I$309)=0,"",LOOKUP(2,1/((ACTIVITY!$D$10:$D$309=LEFT($D$28,7))*(ACTIVITY!$O$10:$O$309=ROWS($B$40:B77))),ACTIVITY!$I$10:$I$309)),"")</f>
        <v/>
      </c>
      <c r="H77" s="34"/>
      <c r="I77" s="88" t="str">
        <f>IFERROR(IF(LOOKUP(2,1/((ACTIVITY!$D$10:$D$309=LEFT($D$28,7))*(ACTIVITY!$O$10:$O$309=ROWS($B$40:B77))),ACTIVITY!$J$10:$J$309)=0,"",LOOKUP(2,1/((ACTIVITY!$D$10:$D$309=LEFT($D$28,7))*(ACTIVITY!$O$10:$O$309=ROWS($B$40:B77))),ACTIVITY!$J$10:$J$309)),"")</f>
        <v/>
      </c>
      <c r="J77" s="88"/>
      <c r="K77" s="34" t="str">
        <f>IFERROR(IF(LOOKUP(2,1/((ACTIVITY!$D$10:$D$309=LEFT($D$28,7))*(ACTIVITY!$O$10:$O$309=ROWS($B$40:B77))),ACTIVITY!$K$10:$K$309)=0,"",LOOKUP(2,1/((ACTIVITY!$D$10:$D$309=LEFT($D$28,7))*(ACTIVITY!$O$10:$O$309=ROWS($B$40:B77))),ACTIVITY!$K$10:$K$309)),"")</f>
        <v/>
      </c>
      <c r="L77" s="34" t="str">
        <f>IFERROR(IF(LOOKUP(2,1/((ACTIVITY!$D$10:$D$309=LEFT($D$28,7))*(ACTIVITY!$O$10:$O$309=ROWS($B$40:B77))),ACTIVITY!$L$10:$L$309)=0,"",LOOKUP(2,1/((ACTIVITY!$D$10:$D$309=LEFT($D$28,7))*(ACTIVITY!$O$10:$O$309=ROWS($B$40:B77))),ACTIVITY!$L$10:$L$309)),"")</f>
        <v/>
      </c>
      <c r="M77" s="34"/>
    </row>
    <row r="78" spans="2:13" ht="24" customHeight="1">
      <c r="B78" s="33" t="str">
        <f>IFERROR(IF(LOOKUP(2,1/((ACTIVITY!$D$10:$D$309=LEFT($D$28,7))*(ACTIVITY!$O$10:$O$309=ROWS($B$40:B78))),ACTIVITY!$F$10:$F$309)=0,"",LOOKUP(2,1/((ACTIVITY!$D$10:$D$309=LEFT($D$28,7))*(ACTIVITY!$O$10:$O$309=ROWS($B$40:B78))),ACTIVITY!$F$10:$F$309)),"")</f>
        <v/>
      </c>
      <c r="C78" s="34" t="str">
        <f>IFERROR(IF(LOOKUP(2,1/((ACTIVITY!$D$10:$D$309=LEFT($D$28,7))*(ACTIVITY!$O$10:$O$309=ROWS($B$40:B78))),ACTIVITY!$G$10:$G$309)=0,"",LOOKUP(2,1/((ACTIVITY!$D$10:$D$309=LEFT($D$28,7))*(ACTIVITY!$O$10:$O$309=ROWS($B$40:B78))),ACTIVITY!$G$10:$G$309)),"")</f>
        <v/>
      </c>
      <c r="D78" s="34"/>
      <c r="E78" s="88" t="str">
        <f>IFERROR(IF(LOOKUP(2,1/((ACTIVITY!$D$10:$D$309=LEFT($D$28,7))*(ACTIVITY!$O$10:$O$309=ROWS($B$40:B78))),ACTIVITY!$H$10:$H$309)=0,"",LOOKUP(2,1/((ACTIVITY!$D$10:$D$309=LEFT($D$28,7))*(ACTIVITY!$O$10:$O$309=ROWS($B$40:B78))),ACTIVITY!$H$10:$H$309)),"")</f>
        <v/>
      </c>
      <c r="F78" s="88"/>
      <c r="G78" s="34" t="str">
        <f>IFERROR(IF(LOOKUP(2,1/((ACTIVITY!$D$10:$D$309=LEFT($D$28,7))*(ACTIVITY!$O$10:$O$309=ROWS($B$40:B78))),ACTIVITY!$I$10:$I$309)=0,"",LOOKUP(2,1/((ACTIVITY!$D$10:$D$309=LEFT($D$28,7))*(ACTIVITY!$O$10:$O$309=ROWS($B$40:B78))),ACTIVITY!$I$10:$I$309)),"")</f>
        <v/>
      </c>
      <c r="H78" s="34"/>
      <c r="I78" s="88" t="str">
        <f>IFERROR(IF(LOOKUP(2,1/((ACTIVITY!$D$10:$D$309=LEFT($D$28,7))*(ACTIVITY!$O$10:$O$309=ROWS($B$40:B78))),ACTIVITY!$J$10:$J$309)=0,"",LOOKUP(2,1/((ACTIVITY!$D$10:$D$309=LEFT($D$28,7))*(ACTIVITY!$O$10:$O$309=ROWS($B$40:B78))),ACTIVITY!$J$10:$J$309)),"")</f>
        <v/>
      </c>
      <c r="J78" s="88"/>
      <c r="K78" s="34" t="str">
        <f>IFERROR(IF(LOOKUP(2,1/((ACTIVITY!$D$10:$D$309=LEFT($D$28,7))*(ACTIVITY!$O$10:$O$309=ROWS($B$40:B78))),ACTIVITY!$K$10:$K$309)=0,"",LOOKUP(2,1/((ACTIVITY!$D$10:$D$309=LEFT($D$28,7))*(ACTIVITY!$O$10:$O$309=ROWS($B$40:B78))),ACTIVITY!$K$10:$K$309)),"")</f>
        <v/>
      </c>
      <c r="L78" s="34" t="str">
        <f>IFERROR(IF(LOOKUP(2,1/((ACTIVITY!$D$10:$D$309=LEFT($D$28,7))*(ACTIVITY!$O$10:$O$309=ROWS($B$40:B78))),ACTIVITY!$L$10:$L$309)=0,"",LOOKUP(2,1/((ACTIVITY!$D$10:$D$309=LEFT($D$28,7))*(ACTIVITY!$O$10:$O$309=ROWS($B$40:B78))),ACTIVITY!$L$10:$L$309)),"")</f>
        <v/>
      </c>
      <c r="M78" s="34"/>
    </row>
    <row r="79" spans="2:13" ht="24" customHeight="1">
      <c r="B79" s="33" t="str">
        <f>IFERROR(IF(LOOKUP(2,1/((ACTIVITY!$D$10:$D$309=LEFT($D$28,7))*(ACTIVITY!$O$10:$O$309=ROWS($B$40:B79))),ACTIVITY!$F$10:$F$309)=0,"",LOOKUP(2,1/((ACTIVITY!$D$10:$D$309=LEFT($D$28,7))*(ACTIVITY!$O$10:$O$309=ROWS($B$40:B79))),ACTIVITY!$F$10:$F$309)),"")</f>
        <v/>
      </c>
      <c r="C79" s="34" t="str">
        <f>IFERROR(IF(LOOKUP(2,1/((ACTIVITY!$D$10:$D$309=LEFT($D$28,7))*(ACTIVITY!$O$10:$O$309=ROWS($B$40:B79))),ACTIVITY!$G$10:$G$309)=0,"",LOOKUP(2,1/((ACTIVITY!$D$10:$D$309=LEFT($D$28,7))*(ACTIVITY!$O$10:$O$309=ROWS($B$40:B79))),ACTIVITY!$G$10:$G$309)),"")</f>
        <v/>
      </c>
      <c r="D79" s="34"/>
      <c r="E79" s="88" t="str">
        <f>IFERROR(IF(LOOKUP(2,1/((ACTIVITY!$D$10:$D$309=LEFT($D$28,7))*(ACTIVITY!$O$10:$O$309=ROWS($B$40:B79))),ACTIVITY!$H$10:$H$309)=0,"",LOOKUP(2,1/((ACTIVITY!$D$10:$D$309=LEFT($D$28,7))*(ACTIVITY!$O$10:$O$309=ROWS($B$40:B79))),ACTIVITY!$H$10:$H$309)),"")</f>
        <v/>
      </c>
      <c r="F79" s="88"/>
      <c r="G79" s="34" t="str">
        <f>IFERROR(IF(LOOKUP(2,1/((ACTIVITY!$D$10:$D$309=LEFT($D$28,7))*(ACTIVITY!$O$10:$O$309=ROWS($B$40:B79))),ACTIVITY!$I$10:$I$309)=0,"",LOOKUP(2,1/((ACTIVITY!$D$10:$D$309=LEFT($D$28,7))*(ACTIVITY!$O$10:$O$309=ROWS($B$40:B79))),ACTIVITY!$I$10:$I$309)),"")</f>
        <v/>
      </c>
      <c r="H79" s="34"/>
      <c r="I79" s="88" t="str">
        <f>IFERROR(IF(LOOKUP(2,1/((ACTIVITY!$D$10:$D$309=LEFT($D$28,7))*(ACTIVITY!$O$10:$O$309=ROWS($B$40:B79))),ACTIVITY!$J$10:$J$309)=0,"",LOOKUP(2,1/((ACTIVITY!$D$10:$D$309=LEFT($D$28,7))*(ACTIVITY!$O$10:$O$309=ROWS($B$40:B79))),ACTIVITY!$J$10:$J$309)),"")</f>
        <v/>
      </c>
      <c r="J79" s="88"/>
      <c r="K79" s="34" t="str">
        <f>IFERROR(IF(LOOKUP(2,1/((ACTIVITY!$D$10:$D$309=LEFT($D$28,7))*(ACTIVITY!$O$10:$O$309=ROWS($B$40:B79))),ACTIVITY!$K$10:$K$309)=0,"",LOOKUP(2,1/((ACTIVITY!$D$10:$D$309=LEFT($D$28,7))*(ACTIVITY!$O$10:$O$309=ROWS($B$40:B79))),ACTIVITY!$K$10:$K$309)),"")</f>
        <v/>
      </c>
      <c r="L79" s="34" t="str">
        <f>IFERROR(IF(LOOKUP(2,1/((ACTIVITY!$D$10:$D$309=LEFT($D$28,7))*(ACTIVITY!$O$10:$O$309=ROWS($B$40:B79))),ACTIVITY!$L$10:$L$309)=0,"",LOOKUP(2,1/((ACTIVITY!$D$10:$D$309=LEFT($D$28,7))*(ACTIVITY!$O$10:$O$309=ROWS($B$40:B79))),ACTIVITY!$L$10:$L$309)),"")</f>
        <v/>
      </c>
      <c r="M79" s="34"/>
    </row>
    <row r="80" spans="2:13" ht="24" customHeight="1">
      <c r="B80" s="33" t="str">
        <f>IFERROR(IF(LOOKUP(2,1/((ACTIVITY!$D$10:$D$309=LEFT($D$28,7))*(ACTIVITY!$O$10:$O$309=ROWS($B$40:B80))),ACTIVITY!$F$10:$F$309)=0,"",LOOKUP(2,1/((ACTIVITY!$D$10:$D$309=LEFT($D$28,7))*(ACTIVITY!$O$10:$O$309=ROWS($B$40:B80))),ACTIVITY!$F$10:$F$309)),"")</f>
        <v/>
      </c>
      <c r="C80" s="34" t="str">
        <f>IFERROR(IF(LOOKUP(2,1/((ACTIVITY!$D$10:$D$309=LEFT($D$28,7))*(ACTIVITY!$O$10:$O$309=ROWS($B$40:B80))),ACTIVITY!$G$10:$G$309)=0,"",LOOKUP(2,1/((ACTIVITY!$D$10:$D$309=LEFT($D$28,7))*(ACTIVITY!$O$10:$O$309=ROWS($B$40:B80))),ACTIVITY!$G$10:$G$309)),"")</f>
        <v/>
      </c>
      <c r="D80" s="34"/>
      <c r="E80" s="88" t="str">
        <f>IFERROR(IF(LOOKUP(2,1/((ACTIVITY!$D$10:$D$309=LEFT($D$28,7))*(ACTIVITY!$O$10:$O$309=ROWS($B$40:B80))),ACTIVITY!$H$10:$H$309)=0,"",LOOKUP(2,1/((ACTIVITY!$D$10:$D$309=LEFT($D$28,7))*(ACTIVITY!$O$10:$O$309=ROWS($B$40:B80))),ACTIVITY!$H$10:$H$309)),"")</f>
        <v/>
      </c>
      <c r="F80" s="88"/>
      <c r="G80" s="34" t="str">
        <f>IFERROR(IF(LOOKUP(2,1/((ACTIVITY!$D$10:$D$309=LEFT($D$28,7))*(ACTIVITY!$O$10:$O$309=ROWS($B$40:B80))),ACTIVITY!$I$10:$I$309)=0,"",LOOKUP(2,1/((ACTIVITY!$D$10:$D$309=LEFT($D$28,7))*(ACTIVITY!$O$10:$O$309=ROWS($B$40:B80))),ACTIVITY!$I$10:$I$309)),"")</f>
        <v/>
      </c>
      <c r="H80" s="34"/>
      <c r="I80" s="88" t="str">
        <f>IFERROR(IF(LOOKUP(2,1/((ACTIVITY!$D$10:$D$309=LEFT($D$28,7))*(ACTIVITY!$O$10:$O$309=ROWS($B$40:B80))),ACTIVITY!$J$10:$J$309)=0,"",LOOKUP(2,1/((ACTIVITY!$D$10:$D$309=LEFT($D$28,7))*(ACTIVITY!$O$10:$O$309=ROWS($B$40:B80))),ACTIVITY!$J$10:$J$309)),"")</f>
        <v/>
      </c>
      <c r="J80" s="88"/>
      <c r="K80" s="34" t="str">
        <f>IFERROR(IF(LOOKUP(2,1/((ACTIVITY!$D$10:$D$309=LEFT($D$28,7))*(ACTIVITY!$O$10:$O$309=ROWS($B$40:B80))),ACTIVITY!$K$10:$K$309)=0,"",LOOKUP(2,1/((ACTIVITY!$D$10:$D$309=LEFT($D$28,7))*(ACTIVITY!$O$10:$O$309=ROWS($B$40:B80))),ACTIVITY!$K$10:$K$309)),"")</f>
        <v/>
      </c>
      <c r="L80" s="34" t="str">
        <f>IFERROR(IF(LOOKUP(2,1/((ACTIVITY!$D$10:$D$309=LEFT($D$28,7))*(ACTIVITY!$O$10:$O$309=ROWS($B$40:B80))),ACTIVITY!$L$10:$L$309)=0,"",LOOKUP(2,1/((ACTIVITY!$D$10:$D$309=LEFT($D$28,7))*(ACTIVITY!$O$10:$O$309=ROWS($B$40:B80))),ACTIVITY!$L$10:$L$309)),"")</f>
        <v/>
      </c>
      <c r="M80" s="34"/>
    </row>
    <row r="81" spans="2:13" ht="24" customHeight="1">
      <c r="B81" s="33" t="str">
        <f>IFERROR(IF(LOOKUP(2,1/((ACTIVITY!$D$10:$D$309=LEFT($D$28,7))*(ACTIVITY!$O$10:$O$309=ROWS($B$40:B81))),ACTIVITY!$F$10:$F$309)=0,"",LOOKUP(2,1/((ACTIVITY!$D$10:$D$309=LEFT($D$28,7))*(ACTIVITY!$O$10:$O$309=ROWS($B$40:B81))),ACTIVITY!$F$10:$F$309)),"")</f>
        <v/>
      </c>
      <c r="C81" s="34" t="str">
        <f>IFERROR(IF(LOOKUP(2,1/((ACTIVITY!$D$10:$D$309=LEFT($D$28,7))*(ACTIVITY!$O$10:$O$309=ROWS($B$40:B81))),ACTIVITY!$G$10:$G$309)=0,"",LOOKUP(2,1/((ACTIVITY!$D$10:$D$309=LEFT($D$28,7))*(ACTIVITY!$O$10:$O$309=ROWS($B$40:B81))),ACTIVITY!$G$10:$G$309)),"")</f>
        <v/>
      </c>
      <c r="D81" s="34"/>
      <c r="E81" s="88" t="str">
        <f>IFERROR(IF(LOOKUP(2,1/((ACTIVITY!$D$10:$D$309=LEFT($D$28,7))*(ACTIVITY!$O$10:$O$309=ROWS($B$40:B81))),ACTIVITY!$H$10:$H$309)=0,"",LOOKUP(2,1/((ACTIVITY!$D$10:$D$309=LEFT($D$28,7))*(ACTIVITY!$O$10:$O$309=ROWS($B$40:B81))),ACTIVITY!$H$10:$H$309)),"")</f>
        <v/>
      </c>
      <c r="F81" s="88"/>
      <c r="G81" s="34" t="str">
        <f>IFERROR(IF(LOOKUP(2,1/((ACTIVITY!$D$10:$D$309=LEFT($D$28,7))*(ACTIVITY!$O$10:$O$309=ROWS($B$40:B81))),ACTIVITY!$I$10:$I$309)=0,"",LOOKUP(2,1/((ACTIVITY!$D$10:$D$309=LEFT($D$28,7))*(ACTIVITY!$O$10:$O$309=ROWS($B$40:B81))),ACTIVITY!$I$10:$I$309)),"")</f>
        <v/>
      </c>
      <c r="H81" s="34"/>
      <c r="I81" s="88" t="str">
        <f>IFERROR(IF(LOOKUP(2,1/((ACTIVITY!$D$10:$D$309=LEFT($D$28,7))*(ACTIVITY!$O$10:$O$309=ROWS($B$40:B81))),ACTIVITY!$J$10:$J$309)=0,"",LOOKUP(2,1/((ACTIVITY!$D$10:$D$309=LEFT($D$28,7))*(ACTIVITY!$O$10:$O$309=ROWS($B$40:B81))),ACTIVITY!$J$10:$J$309)),"")</f>
        <v/>
      </c>
      <c r="J81" s="88"/>
      <c r="K81" s="34" t="str">
        <f>IFERROR(IF(LOOKUP(2,1/((ACTIVITY!$D$10:$D$309=LEFT($D$28,7))*(ACTIVITY!$O$10:$O$309=ROWS($B$40:B81))),ACTIVITY!$K$10:$K$309)=0,"",LOOKUP(2,1/((ACTIVITY!$D$10:$D$309=LEFT($D$28,7))*(ACTIVITY!$O$10:$O$309=ROWS($B$40:B81))),ACTIVITY!$K$10:$K$309)),"")</f>
        <v/>
      </c>
      <c r="L81" s="34" t="str">
        <f>IFERROR(IF(LOOKUP(2,1/((ACTIVITY!$D$10:$D$309=LEFT($D$28,7))*(ACTIVITY!$O$10:$O$309=ROWS($B$40:B81))),ACTIVITY!$L$10:$L$309)=0,"",LOOKUP(2,1/((ACTIVITY!$D$10:$D$309=LEFT($D$28,7))*(ACTIVITY!$O$10:$O$309=ROWS($B$40:B81))),ACTIVITY!$L$10:$L$309)),"")</f>
        <v/>
      </c>
      <c r="M81" s="34"/>
    </row>
    <row r="82" spans="2:13" ht="24" customHeight="1">
      <c r="B82" s="33" t="str">
        <f>IFERROR(IF(LOOKUP(2,1/((ACTIVITY!$D$10:$D$309=LEFT($D$28,7))*(ACTIVITY!$O$10:$O$309=ROWS($B$40:B82))),ACTIVITY!$F$10:$F$309)=0,"",LOOKUP(2,1/((ACTIVITY!$D$10:$D$309=LEFT($D$28,7))*(ACTIVITY!$O$10:$O$309=ROWS($B$40:B82))),ACTIVITY!$F$10:$F$309)),"")</f>
        <v/>
      </c>
      <c r="C82" s="34" t="str">
        <f>IFERROR(IF(LOOKUP(2,1/((ACTIVITY!$D$10:$D$309=LEFT($D$28,7))*(ACTIVITY!$O$10:$O$309=ROWS($B$40:B82))),ACTIVITY!$G$10:$G$309)=0,"",LOOKUP(2,1/((ACTIVITY!$D$10:$D$309=LEFT($D$28,7))*(ACTIVITY!$O$10:$O$309=ROWS($B$40:B82))),ACTIVITY!$G$10:$G$309)),"")</f>
        <v/>
      </c>
      <c r="D82" s="34"/>
      <c r="E82" s="88" t="str">
        <f>IFERROR(IF(LOOKUP(2,1/((ACTIVITY!$D$10:$D$309=LEFT($D$28,7))*(ACTIVITY!$O$10:$O$309=ROWS($B$40:B82))),ACTIVITY!$H$10:$H$309)=0,"",LOOKUP(2,1/((ACTIVITY!$D$10:$D$309=LEFT($D$28,7))*(ACTIVITY!$O$10:$O$309=ROWS($B$40:B82))),ACTIVITY!$H$10:$H$309)),"")</f>
        <v/>
      </c>
      <c r="F82" s="88"/>
      <c r="G82" s="34" t="str">
        <f>IFERROR(IF(LOOKUP(2,1/((ACTIVITY!$D$10:$D$309=LEFT($D$28,7))*(ACTIVITY!$O$10:$O$309=ROWS($B$40:B82))),ACTIVITY!$I$10:$I$309)=0,"",LOOKUP(2,1/((ACTIVITY!$D$10:$D$309=LEFT($D$28,7))*(ACTIVITY!$O$10:$O$309=ROWS($B$40:B82))),ACTIVITY!$I$10:$I$309)),"")</f>
        <v/>
      </c>
      <c r="H82" s="34"/>
      <c r="I82" s="88" t="str">
        <f>IFERROR(IF(LOOKUP(2,1/((ACTIVITY!$D$10:$D$309=LEFT($D$28,7))*(ACTIVITY!$O$10:$O$309=ROWS($B$40:B82))),ACTIVITY!$J$10:$J$309)=0,"",LOOKUP(2,1/((ACTIVITY!$D$10:$D$309=LEFT($D$28,7))*(ACTIVITY!$O$10:$O$309=ROWS($B$40:B82))),ACTIVITY!$J$10:$J$309)),"")</f>
        <v/>
      </c>
      <c r="J82" s="88"/>
      <c r="K82" s="34" t="str">
        <f>IFERROR(IF(LOOKUP(2,1/((ACTIVITY!$D$10:$D$309=LEFT($D$28,7))*(ACTIVITY!$O$10:$O$309=ROWS($B$40:B82))),ACTIVITY!$K$10:$K$309)=0,"",LOOKUP(2,1/((ACTIVITY!$D$10:$D$309=LEFT($D$28,7))*(ACTIVITY!$O$10:$O$309=ROWS($B$40:B82))),ACTIVITY!$K$10:$K$309)),"")</f>
        <v/>
      </c>
      <c r="L82" s="34" t="str">
        <f>IFERROR(IF(LOOKUP(2,1/((ACTIVITY!$D$10:$D$309=LEFT($D$28,7))*(ACTIVITY!$O$10:$O$309=ROWS($B$40:B82))),ACTIVITY!$L$10:$L$309)=0,"",LOOKUP(2,1/((ACTIVITY!$D$10:$D$309=LEFT($D$28,7))*(ACTIVITY!$O$10:$O$309=ROWS($B$40:B82))),ACTIVITY!$L$10:$L$309)),"")</f>
        <v/>
      </c>
      <c r="M82" s="34"/>
    </row>
    <row r="83" spans="2:13" ht="24" customHeight="1">
      <c r="B83" s="33" t="str">
        <f>IFERROR(IF(LOOKUP(2,1/((ACTIVITY!$D$10:$D$309=LEFT($D$28,7))*(ACTIVITY!$O$10:$O$309=ROWS($B$40:B83))),ACTIVITY!$F$10:$F$309)=0,"",LOOKUP(2,1/((ACTIVITY!$D$10:$D$309=LEFT($D$28,7))*(ACTIVITY!$O$10:$O$309=ROWS($B$40:B83))),ACTIVITY!$F$10:$F$309)),"")</f>
        <v/>
      </c>
      <c r="C83" s="34" t="str">
        <f>IFERROR(IF(LOOKUP(2,1/((ACTIVITY!$D$10:$D$309=LEFT($D$28,7))*(ACTIVITY!$O$10:$O$309=ROWS($B$40:B83))),ACTIVITY!$G$10:$G$309)=0,"",LOOKUP(2,1/((ACTIVITY!$D$10:$D$309=LEFT($D$28,7))*(ACTIVITY!$O$10:$O$309=ROWS($B$40:B83))),ACTIVITY!$G$10:$G$309)),"")</f>
        <v/>
      </c>
      <c r="D83" s="34"/>
      <c r="E83" s="88" t="str">
        <f>IFERROR(IF(LOOKUP(2,1/((ACTIVITY!$D$10:$D$309=LEFT($D$28,7))*(ACTIVITY!$O$10:$O$309=ROWS($B$40:B83))),ACTIVITY!$H$10:$H$309)=0,"",LOOKUP(2,1/((ACTIVITY!$D$10:$D$309=LEFT($D$28,7))*(ACTIVITY!$O$10:$O$309=ROWS($B$40:B83))),ACTIVITY!$H$10:$H$309)),"")</f>
        <v/>
      </c>
      <c r="F83" s="88"/>
      <c r="G83" s="34" t="str">
        <f>IFERROR(IF(LOOKUP(2,1/((ACTIVITY!$D$10:$D$309=LEFT($D$28,7))*(ACTIVITY!$O$10:$O$309=ROWS($B$40:B83))),ACTIVITY!$I$10:$I$309)=0,"",LOOKUP(2,1/((ACTIVITY!$D$10:$D$309=LEFT($D$28,7))*(ACTIVITY!$O$10:$O$309=ROWS($B$40:B83))),ACTIVITY!$I$10:$I$309)),"")</f>
        <v/>
      </c>
      <c r="H83" s="34"/>
      <c r="I83" s="88" t="str">
        <f>IFERROR(IF(LOOKUP(2,1/((ACTIVITY!$D$10:$D$309=LEFT($D$28,7))*(ACTIVITY!$O$10:$O$309=ROWS($B$40:B83))),ACTIVITY!$J$10:$J$309)=0,"",LOOKUP(2,1/((ACTIVITY!$D$10:$D$309=LEFT($D$28,7))*(ACTIVITY!$O$10:$O$309=ROWS($B$40:B83))),ACTIVITY!$J$10:$J$309)),"")</f>
        <v/>
      </c>
      <c r="J83" s="88"/>
      <c r="K83" s="34" t="str">
        <f>IFERROR(IF(LOOKUP(2,1/((ACTIVITY!$D$10:$D$309=LEFT($D$28,7))*(ACTIVITY!$O$10:$O$309=ROWS($B$40:B83))),ACTIVITY!$K$10:$K$309)=0,"",LOOKUP(2,1/((ACTIVITY!$D$10:$D$309=LEFT($D$28,7))*(ACTIVITY!$O$10:$O$309=ROWS($B$40:B83))),ACTIVITY!$K$10:$K$309)),"")</f>
        <v/>
      </c>
      <c r="L83" s="34" t="str">
        <f>IFERROR(IF(LOOKUP(2,1/((ACTIVITY!$D$10:$D$309=LEFT($D$28,7))*(ACTIVITY!$O$10:$O$309=ROWS($B$40:B83))),ACTIVITY!$L$10:$L$309)=0,"",LOOKUP(2,1/((ACTIVITY!$D$10:$D$309=LEFT($D$28,7))*(ACTIVITY!$O$10:$O$309=ROWS($B$40:B83))),ACTIVITY!$L$10:$L$309)),"")</f>
        <v/>
      </c>
      <c r="M83" s="34"/>
    </row>
    <row r="84" spans="2:13" ht="24" customHeight="1">
      <c r="B84" s="33" t="str">
        <f>IFERROR(IF(LOOKUP(2,1/((ACTIVITY!$D$10:$D$309=LEFT($D$28,7))*(ACTIVITY!$O$10:$O$309=ROWS($B$40:B84))),ACTIVITY!$F$10:$F$309)=0,"",LOOKUP(2,1/((ACTIVITY!$D$10:$D$309=LEFT($D$28,7))*(ACTIVITY!$O$10:$O$309=ROWS($B$40:B84))),ACTIVITY!$F$10:$F$309)),"")</f>
        <v/>
      </c>
      <c r="C84" s="34" t="str">
        <f>IFERROR(IF(LOOKUP(2,1/((ACTIVITY!$D$10:$D$309=LEFT($D$28,7))*(ACTIVITY!$O$10:$O$309=ROWS($B$40:B84))),ACTIVITY!$G$10:$G$309)=0,"",LOOKUP(2,1/((ACTIVITY!$D$10:$D$309=LEFT($D$28,7))*(ACTIVITY!$O$10:$O$309=ROWS($B$40:B84))),ACTIVITY!$G$10:$G$309)),"")</f>
        <v/>
      </c>
      <c r="D84" s="34"/>
      <c r="E84" s="88" t="str">
        <f>IFERROR(IF(LOOKUP(2,1/((ACTIVITY!$D$10:$D$309=LEFT($D$28,7))*(ACTIVITY!$O$10:$O$309=ROWS($B$40:B84))),ACTIVITY!$H$10:$H$309)=0,"",LOOKUP(2,1/((ACTIVITY!$D$10:$D$309=LEFT($D$28,7))*(ACTIVITY!$O$10:$O$309=ROWS($B$40:B84))),ACTIVITY!$H$10:$H$309)),"")</f>
        <v/>
      </c>
      <c r="F84" s="88"/>
      <c r="G84" s="34" t="str">
        <f>IFERROR(IF(LOOKUP(2,1/((ACTIVITY!$D$10:$D$309=LEFT($D$28,7))*(ACTIVITY!$O$10:$O$309=ROWS($B$40:B84))),ACTIVITY!$I$10:$I$309)=0,"",LOOKUP(2,1/((ACTIVITY!$D$10:$D$309=LEFT($D$28,7))*(ACTIVITY!$O$10:$O$309=ROWS($B$40:B84))),ACTIVITY!$I$10:$I$309)),"")</f>
        <v/>
      </c>
      <c r="H84" s="34"/>
      <c r="I84" s="88" t="str">
        <f>IFERROR(IF(LOOKUP(2,1/((ACTIVITY!$D$10:$D$309=LEFT($D$28,7))*(ACTIVITY!$O$10:$O$309=ROWS($B$40:B84))),ACTIVITY!$J$10:$J$309)=0,"",LOOKUP(2,1/((ACTIVITY!$D$10:$D$309=LEFT($D$28,7))*(ACTIVITY!$O$10:$O$309=ROWS($B$40:B84))),ACTIVITY!$J$10:$J$309)),"")</f>
        <v/>
      </c>
      <c r="J84" s="88"/>
      <c r="K84" s="34" t="str">
        <f>IFERROR(IF(LOOKUP(2,1/((ACTIVITY!$D$10:$D$309=LEFT($D$28,7))*(ACTIVITY!$O$10:$O$309=ROWS($B$40:B84))),ACTIVITY!$K$10:$K$309)=0,"",LOOKUP(2,1/((ACTIVITY!$D$10:$D$309=LEFT($D$28,7))*(ACTIVITY!$O$10:$O$309=ROWS($B$40:B84))),ACTIVITY!$K$10:$K$309)),"")</f>
        <v/>
      </c>
      <c r="L84" s="34" t="str">
        <f>IFERROR(IF(LOOKUP(2,1/((ACTIVITY!$D$10:$D$309=LEFT($D$28,7))*(ACTIVITY!$O$10:$O$309=ROWS($B$40:B84))),ACTIVITY!$L$10:$L$309)=0,"",LOOKUP(2,1/((ACTIVITY!$D$10:$D$309=LEFT($D$28,7))*(ACTIVITY!$O$10:$O$309=ROWS($B$40:B84))),ACTIVITY!$L$10:$L$309)),"")</f>
        <v/>
      </c>
      <c r="M84" s="34"/>
    </row>
    <row r="85" spans="2:13" ht="24" customHeight="1">
      <c r="B85" s="33" t="str">
        <f>IFERROR(IF(LOOKUP(2,1/((ACTIVITY!$D$10:$D$309=LEFT($D$28,7))*(ACTIVITY!$O$10:$O$309=ROWS($B$40:B85))),ACTIVITY!$F$10:$F$309)=0,"",LOOKUP(2,1/((ACTIVITY!$D$10:$D$309=LEFT($D$28,7))*(ACTIVITY!$O$10:$O$309=ROWS($B$40:B85))),ACTIVITY!$F$10:$F$309)),"")</f>
        <v/>
      </c>
      <c r="C85" s="34" t="str">
        <f>IFERROR(IF(LOOKUP(2,1/((ACTIVITY!$D$10:$D$309=LEFT($D$28,7))*(ACTIVITY!$O$10:$O$309=ROWS($B$40:B85))),ACTIVITY!$G$10:$G$309)=0,"",LOOKUP(2,1/((ACTIVITY!$D$10:$D$309=LEFT($D$28,7))*(ACTIVITY!$O$10:$O$309=ROWS($B$40:B85))),ACTIVITY!$G$10:$G$309)),"")</f>
        <v/>
      </c>
      <c r="D85" s="34"/>
      <c r="E85" s="88" t="str">
        <f>IFERROR(IF(LOOKUP(2,1/((ACTIVITY!$D$10:$D$309=LEFT($D$28,7))*(ACTIVITY!$O$10:$O$309=ROWS($B$40:B85))),ACTIVITY!$H$10:$H$309)=0,"",LOOKUP(2,1/((ACTIVITY!$D$10:$D$309=LEFT($D$28,7))*(ACTIVITY!$O$10:$O$309=ROWS($B$40:B85))),ACTIVITY!$H$10:$H$309)),"")</f>
        <v/>
      </c>
      <c r="F85" s="88"/>
      <c r="G85" s="34" t="str">
        <f>IFERROR(IF(LOOKUP(2,1/((ACTIVITY!$D$10:$D$309=LEFT($D$28,7))*(ACTIVITY!$O$10:$O$309=ROWS($B$40:B85))),ACTIVITY!$I$10:$I$309)=0,"",LOOKUP(2,1/((ACTIVITY!$D$10:$D$309=LEFT($D$28,7))*(ACTIVITY!$O$10:$O$309=ROWS($B$40:B85))),ACTIVITY!$I$10:$I$309)),"")</f>
        <v/>
      </c>
      <c r="H85" s="34"/>
      <c r="I85" s="88" t="str">
        <f>IFERROR(IF(LOOKUP(2,1/((ACTIVITY!$D$10:$D$309=LEFT($D$28,7))*(ACTIVITY!$O$10:$O$309=ROWS($B$40:B85))),ACTIVITY!$J$10:$J$309)=0,"",LOOKUP(2,1/((ACTIVITY!$D$10:$D$309=LEFT($D$28,7))*(ACTIVITY!$O$10:$O$309=ROWS($B$40:B85))),ACTIVITY!$J$10:$J$309)),"")</f>
        <v/>
      </c>
      <c r="J85" s="88"/>
      <c r="K85" s="34" t="str">
        <f>IFERROR(IF(LOOKUP(2,1/((ACTIVITY!$D$10:$D$309=LEFT($D$28,7))*(ACTIVITY!$O$10:$O$309=ROWS($B$40:B85))),ACTIVITY!$K$10:$K$309)=0,"",LOOKUP(2,1/((ACTIVITY!$D$10:$D$309=LEFT($D$28,7))*(ACTIVITY!$O$10:$O$309=ROWS($B$40:B85))),ACTIVITY!$K$10:$K$309)),"")</f>
        <v/>
      </c>
      <c r="L85" s="34" t="str">
        <f>IFERROR(IF(LOOKUP(2,1/((ACTIVITY!$D$10:$D$309=LEFT($D$28,7))*(ACTIVITY!$O$10:$O$309=ROWS($B$40:B85))),ACTIVITY!$L$10:$L$309)=0,"",LOOKUP(2,1/((ACTIVITY!$D$10:$D$309=LEFT($D$28,7))*(ACTIVITY!$O$10:$O$309=ROWS($B$40:B85))),ACTIVITY!$L$10:$L$309)),"")</f>
        <v/>
      </c>
      <c r="M85" s="34"/>
    </row>
    <row r="86" spans="2:13" ht="24" customHeight="1">
      <c r="B86" s="33" t="str">
        <f>IFERROR(IF(LOOKUP(2,1/((ACTIVITY!$D$10:$D$309=LEFT($D$28,7))*(ACTIVITY!$O$10:$O$309=ROWS($B$40:B86))),ACTIVITY!$F$10:$F$309)=0,"",LOOKUP(2,1/((ACTIVITY!$D$10:$D$309=LEFT($D$28,7))*(ACTIVITY!$O$10:$O$309=ROWS($B$40:B86))),ACTIVITY!$F$10:$F$309)),"")</f>
        <v/>
      </c>
      <c r="C86" s="34" t="str">
        <f>IFERROR(IF(LOOKUP(2,1/((ACTIVITY!$D$10:$D$309=LEFT($D$28,7))*(ACTIVITY!$O$10:$O$309=ROWS($B$40:B86))),ACTIVITY!$G$10:$G$309)=0,"",LOOKUP(2,1/((ACTIVITY!$D$10:$D$309=LEFT($D$28,7))*(ACTIVITY!$O$10:$O$309=ROWS($B$40:B86))),ACTIVITY!$G$10:$G$309)),"")</f>
        <v/>
      </c>
      <c r="D86" s="34"/>
      <c r="E86" s="88" t="str">
        <f>IFERROR(IF(LOOKUP(2,1/((ACTIVITY!$D$10:$D$309=LEFT($D$28,7))*(ACTIVITY!$O$10:$O$309=ROWS($B$40:B86))),ACTIVITY!$H$10:$H$309)=0,"",LOOKUP(2,1/((ACTIVITY!$D$10:$D$309=LEFT($D$28,7))*(ACTIVITY!$O$10:$O$309=ROWS($B$40:B86))),ACTIVITY!$H$10:$H$309)),"")</f>
        <v/>
      </c>
      <c r="F86" s="88"/>
      <c r="G86" s="34" t="str">
        <f>IFERROR(IF(LOOKUP(2,1/((ACTIVITY!$D$10:$D$309=LEFT($D$28,7))*(ACTIVITY!$O$10:$O$309=ROWS($B$40:B86))),ACTIVITY!$I$10:$I$309)=0,"",LOOKUP(2,1/((ACTIVITY!$D$10:$D$309=LEFT($D$28,7))*(ACTIVITY!$O$10:$O$309=ROWS($B$40:B86))),ACTIVITY!$I$10:$I$309)),"")</f>
        <v/>
      </c>
      <c r="H86" s="34"/>
      <c r="I86" s="88" t="str">
        <f>IFERROR(IF(LOOKUP(2,1/((ACTIVITY!$D$10:$D$309=LEFT($D$28,7))*(ACTIVITY!$O$10:$O$309=ROWS($B$40:B86))),ACTIVITY!$J$10:$J$309)=0,"",LOOKUP(2,1/((ACTIVITY!$D$10:$D$309=LEFT($D$28,7))*(ACTIVITY!$O$10:$O$309=ROWS($B$40:B86))),ACTIVITY!$J$10:$J$309)),"")</f>
        <v/>
      </c>
      <c r="J86" s="88"/>
      <c r="K86" s="34" t="str">
        <f>IFERROR(IF(LOOKUP(2,1/((ACTIVITY!$D$10:$D$309=LEFT($D$28,7))*(ACTIVITY!$O$10:$O$309=ROWS($B$40:B86))),ACTIVITY!$K$10:$K$309)=0,"",LOOKUP(2,1/((ACTIVITY!$D$10:$D$309=LEFT($D$28,7))*(ACTIVITY!$O$10:$O$309=ROWS($B$40:B86))),ACTIVITY!$K$10:$K$309)),"")</f>
        <v/>
      </c>
      <c r="L86" s="34" t="str">
        <f>IFERROR(IF(LOOKUP(2,1/((ACTIVITY!$D$10:$D$309=LEFT($D$28,7))*(ACTIVITY!$O$10:$O$309=ROWS($B$40:B86))),ACTIVITY!$L$10:$L$309)=0,"",LOOKUP(2,1/((ACTIVITY!$D$10:$D$309=LEFT($D$28,7))*(ACTIVITY!$O$10:$O$309=ROWS($B$40:B86))),ACTIVITY!$L$10:$L$309)),"")</f>
        <v/>
      </c>
      <c r="M86" s="34"/>
    </row>
    <row r="87" spans="2:13" ht="24" customHeight="1">
      <c r="B87" s="33" t="str">
        <f>IFERROR(IF(LOOKUP(2,1/((ACTIVITY!$D$10:$D$309=LEFT($D$28,7))*(ACTIVITY!$O$10:$O$309=ROWS($B$40:B87))),ACTIVITY!$F$10:$F$309)=0,"",LOOKUP(2,1/((ACTIVITY!$D$10:$D$309=LEFT($D$28,7))*(ACTIVITY!$O$10:$O$309=ROWS($B$40:B87))),ACTIVITY!$F$10:$F$309)),"")</f>
        <v/>
      </c>
      <c r="C87" s="34" t="str">
        <f>IFERROR(IF(LOOKUP(2,1/((ACTIVITY!$D$10:$D$309=LEFT($D$28,7))*(ACTIVITY!$O$10:$O$309=ROWS($B$40:B87))),ACTIVITY!$G$10:$G$309)=0,"",LOOKUP(2,1/((ACTIVITY!$D$10:$D$309=LEFT($D$28,7))*(ACTIVITY!$O$10:$O$309=ROWS($B$40:B87))),ACTIVITY!$G$10:$G$309)),"")</f>
        <v/>
      </c>
      <c r="D87" s="34"/>
      <c r="E87" s="88" t="str">
        <f>IFERROR(IF(LOOKUP(2,1/((ACTIVITY!$D$10:$D$309=LEFT($D$28,7))*(ACTIVITY!$O$10:$O$309=ROWS($B$40:B87))),ACTIVITY!$H$10:$H$309)=0,"",LOOKUP(2,1/((ACTIVITY!$D$10:$D$309=LEFT($D$28,7))*(ACTIVITY!$O$10:$O$309=ROWS($B$40:B87))),ACTIVITY!$H$10:$H$309)),"")</f>
        <v/>
      </c>
      <c r="F87" s="88"/>
      <c r="G87" s="34" t="str">
        <f>IFERROR(IF(LOOKUP(2,1/((ACTIVITY!$D$10:$D$309=LEFT($D$28,7))*(ACTIVITY!$O$10:$O$309=ROWS($B$40:B87))),ACTIVITY!$I$10:$I$309)=0,"",LOOKUP(2,1/((ACTIVITY!$D$10:$D$309=LEFT($D$28,7))*(ACTIVITY!$O$10:$O$309=ROWS($B$40:B87))),ACTIVITY!$I$10:$I$309)),"")</f>
        <v/>
      </c>
      <c r="H87" s="34"/>
      <c r="I87" s="88" t="str">
        <f>IFERROR(IF(LOOKUP(2,1/((ACTIVITY!$D$10:$D$309=LEFT($D$28,7))*(ACTIVITY!$O$10:$O$309=ROWS($B$40:B87))),ACTIVITY!$J$10:$J$309)=0,"",LOOKUP(2,1/((ACTIVITY!$D$10:$D$309=LEFT($D$28,7))*(ACTIVITY!$O$10:$O$309=ROWS($B$40:B87))),ACTIVITY!$J$10:$J$309)),"")</f>
        <v/>
      </c>
      <c r="J87" s="88"/>
      <c r="K87" s="34" t="str">
        <f>IFERROR(IF(LOOKUP(2,1/((ACTIVITY!$D$10:$D$309=LEFT($D$28,7))*(ACTIVITY!$O$10:$O$309=ROWS($B$40:B87))),ACTIVITY!$K$10:$K$309)=0,"",LOOKUP(2,1/((ACTIVITY!$D$10:$D$309=LEFT($D$28,7))*(ACTIVITY!$O$10:$O$309=ROWS($B$40:B87))),ACTIVITY!$K$10:$K$309)),"")</f>
        <v/>
      </c>
      <c r="L87" s="34" t="str">
        <f>IFERROR(IF(LOOKUP(2,1/((ACTIVITY!$D$10:$D$309=LEFT($D$28,7))*(ACTIVITY!$O$10:$O$309=ROWS($B$40:B87))),ACTIVITY!$L$10:$L$309)=0,"",LOOKUP(2,1/((ACTIVITY!$D$10:$D$309=LEFT($D$28,7))*(ACTIVITY!$O$10:$O$309=ROWS($B$40:B87))),ACTIVITY!$L$10:$L$309)),"")</f>
        <v/>
      </c>
      <c r="M87" s="34"/>
    </row>
    <row r="88" spans="2:13" ht="24" customHeight="1">
      <c r="B88" s="33" t="str">
        <f>IFERROR(IF(LOOKUP(2,1/((ACTIVITY!$D$10:$D$309=LEFT($D$28,7))*(ACTIVITY!$O$10:$O$309=ROWS($B$40:B88))),ACTIVITY!$F$10:$F$309)=0,"",LOOKUP(2,1/((ACTIVITY!$D$10:$D$309=LEFT($D$28,7))*(ACTIVITY!$O$10:$O$309=ROWS($B$40:B88))),ACTIVITY!$F$10:$F$309)),"")</f>
        <v/>
      </c>
      <c r="C88" s="34" t="str">
        <f>IFERROR(IF(LOOKUP(2,1/((ACTIVITY!$D$10:$D$309=LEFT($D$28,7))*(ACTIVITY!$O$10:$O$309=ROWS($B$40:B88))),ACTIVITY!$G$10:$G$309)=0,"",LOOKUP(2,1/((ACTIVITY!$D$10:$D$309=LEFT($D$28,7))*(ACTIVITY!$O$10:$O$309=ROWS($B$40:B88))),ACTIVITY!$G$10:$G$309)),"")</f>
        <v/>
      </c>
      <c r="D88" s="34"/>
      <c r="E88" s="88" t="str">
        <f>IFERROR(IF(LOOKUP(2,1/((ACTIVITY!$D$10:$D$309=LEFT($D$28,7))*(ACTIVITY!$O$10:$O$309=ROWS($B$40:B88))),ACTIVITY!$H$10:$H$309)=0,"",LOOKUP(2,1/((ACTIVITY!$D$10:$D$309=LEFT($D$28,7))*(ACTIVITY!$O$10:$O$309=ROWS($B$40:B88))),ACTIVITY!$H$10:$H$309)),"")</f>
        <v/>
      </c>
      <c r="F88" s="88"/>
      <c r="G88" s="34" t="str">
        <f>IFERROR(IF(LOOKUP(2,1/((ACTIVITY!$D$10:$D$309=LEFT($D$28,7))*(ACTIVITY!$O$10:$O$309=ROWS($B$40:B88))),ACTIVITY!$I$10:$I$309)=0,"",LOOKUP(2,1/((ACTIVITY!$D$10:$D$309=LEFT($D$28,7))*(ACTIVITY!$O$10:$O$309=ROWS($B$40:B88))),ACTIVITY!$I$10:$I$309)),"")</f>
        <v/>
      </c>
      <c r="H88" s="34"/>
      <c r="I88" s="88" t="str">
        <f>IFERROR(IF(LOOKUP(2,1/((ACTIVITY!$D$10:$D$309=LEFT($D$28,7))*(ACTIVITY!$O$10:$O$309=ROWS($B$40:B88))),ACTIVITY!$J$10:$J$309)=0,"",LOOKUP(2,1/((ACTIVITY!$D$10:$D$309=LEFT($D$28,7))*(ACTIVITY!$O$10:$O$309=ROWS($B$40:B88))),ACTIVITY!$J$10:$J$309)),"")</f>
        <v/>
      </c>
      <c r="J88" s="88"/>
      <c r="K88" s="34" t="str">
        <f>IFERROR(IF(LOOKUP(2,1/((ACTIVITY!$D$10:$D$309=LEFT($D$28,7))*(ACTIVITY!$O$10:$O$309=ROWS($B$40:B88))),ACTIVITY!$K$10:$K$309)=0,"",LOOKUP(2,1/((ACTIVITY!$D$10:$D$309=LEFT($D$28,7))*(ACTIVITY!$O$10:$O$309=ROWS($B$40:B88))),ACTIVITY!$K$10:$K$309)),"")</f>
        <v/>
      </c>
      <c r="L88" s="34" t="str">
        <f>IFERROR(IF(LOOKUP(2,1/((ACTIVITY!$D$10:$D$309=LEFT($D$28,7))*(ACTIVITY!$O$10:$O$309=ROWS($B$40:B88))),ACTIVITY!$L$10:$L$309)=0,"",LOOKUP(2,1/((ACTIVITY!$D$10:$D$309=LEFT($D$28,7))*(ACTIVITY!$O$10:$O$309=ROWS($B$40:B88))),ACTIVITY!$L$10:$L$309)),"")</f>
        <v/>
      </c>
      <c r="M88" s="34"/>
    </row>
    <row r="89" spans="2:13" ht="24" customHeight="1">
      <c r="B89" s="33" t="str">
        <f>IFERROR(IF(LOOKUP(2,1/((ACTIVITY!$D$10:$D$309=LEFT($D$28,7))*(ACTIVITY!$O$10:$O$309=ROWS($B$40:B89))),ACTIVITY!$F$10:$F$309)=0,"",LOOKUP(2,1/((ACTIVITY!$D$10:$D$309=LEFT($D$28,7))*(ACTIVITY!$O$10:$O$309=ROWS($B$40:B89))),ACTIVITY!$F$10:$F$309)),"")</f>
        <v/>
      </c>
      <c r="C89" s="34" t="str">
        <f>IFERROR(IF(LOOKUP(2,1/((ACTIVITY!$D$10:$D$309=LEFT($D$28,7))*(ACTIVITY!$O$10:$O$309=ROWS($B$40:B89))),ACTIVITY!$G$10:$G$309)=0,"",LOOKUP(2,1/((ACTIVITY!$D$10:$D$309=LEFT($D$28,7))*(ACTIVITY!$O$10:$O$309=ROWS($B$40:B89))),ACTIVITY!$G$10:$G$309)),"")</f>
        <v/>
      </c>
      <c r="D89" s="34"/>
      <c r="E89" s="88" t="str">
        <f>IFERROR(IF(LOOKUP(2,1/((ACTIVITY!$D$10:$D$309=LEFT($D$28,7))*(ACTIVITY!$O$10:$O$309=ROWS($B$40:B89))),ACTIVITY!$H$10:$H$309)=0,"",LOOKUP(2,1/((ACTIVITY!$D$10:$D$309=LEFT($D$28,7))*(ACTIVITY!$O$10:$O$309=ROWS($B$40:B89))),ACTIVITY!$H$10:$H$309)),"")</f>
        <v/>
      </c>
      <c r="F89" s="88"/>
      <c r="G89" s="34" t="str">
        <f>IFERROR(IF(LOOKUP(2,1/((ACTIVITY!$D$10:$D$309=LEFT($D$28,7))*(ACTIVITY!$O$10:$O$309=ROWS($B$40:B89))),ACTIVITY!$I$10:$I$309)=0,"",LOOKUP(2,1/((ACTIVITY!$D$10:$D$309=LEFT($D$28,7))*(ACTIVITY!$O$10:$O$309=ROWS($B$40:B89))),ACTIVITY!$I$10:$I$309)),"")</f>
        <v/>
      </c>
      <c r="H89" s="34"/>
      <c r="I89" s="88" t="str">
        <f>IFERROR(IF(LOOKUP(2,1/((ACTIVITY!$D$10:$D$309=LEFT($D$28,7))*(ACTIVITY!$O$10:$O$309=ROWS($B$40:B89))),ACTIVITY!$J$10:$J$309)=0,"",LOOKUP(2,1/((ACTIVITY!$D$10:$D$309=LEFT($D$28,7))*(ACTIVITY!$O$10:$O$309=ROWS($B$40:B89))),ACTIVITY!$J$10:$J$309)),"")</f>
        <v/>
      </c>
      <c r="J89" s="88"/>
      <c r="K89" s="34" t="str">
        <f>IFERROR(IF(LOOKUP(2,1/((ACTIVITY!$D$10:$D$309=LEFT($D$28,7))*(ACTIVITY!$O$10:$O$309=ROWS($B$40:B89))),ACTIVITY!$K$10:$K$309)=0,"",LOOKUP(2,1/((ACTIVITY!$D$10:$D$309=LEFT($D$28,7))*(ACTIVITY!$O$10:$O$309=ROWS($B$40:B89))),ACTIVITY!$K$10:$K$309)),"")</f>
        <v/>
      </c>
      <c r="L89" s="34" t="str">
        <f>IFERROR(IF(LOOKUP(2,1/((ACTIVITY!$D$10:$D$309=LEFT($D$28,7))*(ACTIVITY!$O$10:$O$309=ROWS($B$40:B89))),ACTIVITY!$L$10:$L$309)=0,"",LOOKUP(2,1/((ACTIVITY!$D$10:$D$309=LEFT($D$28,7))*(ACTIVITY!$O$10:$O$309=ROWS($B$40:B89))),ACTIVITY!$L$10:$L$309)),"")</f>
        <v/>
      </c>
      <c r="M89" s="34"/>
    </row>
    <row r="90" spans="2:13" ht="24" customHeight="1">
      <c r="B90" s="33" t="str">
        <f>IFERROR(IF(LOOKUP(2,1/((ACTIVITY!$D$10:$D$309=LEFT($D$28,7))*(ACTIVITY!$O$10:$O$309=ROWS($B$40:B90))),ACTIVITY!$F$10:$F$309)=0,"",LOOKUP(2,1/((ACTIVITY!$D$10:$D$309=LEFT($D$28,7))*(ACTIVITY!$O$10:$O$309=ROWS($B$40:B90))),ACTIVITY!$F$10:$F$309)),"")</f>
        <v/>
      </c>
      <c r="C90" s="34" t="str">
        <f>IFERROR(IF(LOOKUP(2,1/((ACTIVITY!$D$10:$D$309=LEFT($D$28,7))*(ACTIVITY!$O$10:$O$309=ROWS($B$40:B90))),ACTIVITY!$G$10:$G$309)=0,"",LOOKUP(2,1/((ACTIVITY!$D$10:$D$309=LEFT($D$28,7))*(ACTIVITY!$O$10:$O$309=ROWS($B$40:B90))),ACTIVITY!$G$10:$G$309)),"")</f>
        <v/>
      </c>
      <c r="D90" s="34"/>
      <c r="E90" s="88" t="str">
        <f>IFERROR(IF(LOOKUP(2,1/((ACTIVITY!$D$10:$D$309=LEFT($D$28,7))*(ACTIVITY!$O$10:$O$309=ROWS($B$40:B90))),ACTIVITY!$H$10:$H$309)=0,"",LOOKUP(2,1/((ACTIVITY!$D$10:$D$309=LEFT($D$28,7))*(ACTIVITY!$O$10:$O$309=ROWS($B$40:B90))),ACTIVITY!$H$10:$H$309)),"")</f>
        <v/>
      </c>
      <c r="F90" s="88"/>
      <c r="G90" s="34" t="str">
        <f>IFERROR(IF(LOOKUP(2,1/((ACTIVITY!$D$10:$D$309=LEFT($D$28,7))*(ACTIVITY!$O$10:$O$309=ROWS($B$40:B90))),ACTIVITY!$I$10:$I$309)=0,"",LOOKUP(2,1/((ACTIVITY!$D$10:$D$309=LEFT($D$28,7))*(ACTIVITY!$O$10:$O$309=ROWS($B$40:B90))),ACTIVITY!$I$10:$I$309)),"")</f>
        <v/>
      </c>
      <c r="H90" s="34"/>
      <c r="I90" s="88" t="str">
        <f>IFERROR(IF(LOOKUP(2,1/((ACTIVITY!$D$10:$D$309=LEFT($D$28,7))*(ACTIVITY!$O$10:$O$309=ROWS($B$40:B90))),ACTIVITY!$J$10:$J$309)=0,"",LOOKUP(2,1/((ACTIVITY!$D$10:$D$309=LEFT($D$28,7))*(ACTIVITY!$O$10:$O$309=ROWS($B$40:B90))),ACTIVITY!$J$10:$J$309)),"")</f>
        <v/>
      </c>
      <c r="J90" s="88"/>
      <c r="K90" s="34" t="str">
        <f>IFERROR(IF(LOOKUP(2,1/((ACTIVITY!$D$10:$D$309=LEFT($D$28,7))*(ACTIVITY!$O$10:$O$309=ROWS($B$40:B90))),ACTIVITY!$K$10:$K$309)=0,"",LOOKUP(2,1/((ACTIVITY!$D$10:$D$309=LEFT($D$28,7))*(ACTIVITY!$O$10:$O$309=ROWS($B$40:B90))),ACTIVITY!$K$10:$K$309)),"")</f>
        <v/>
      </c>
      <c r="L90" s="34" t="str">
        <f>IFERROR(IF(LOOKUP(2,1/((ACTIVITY!$D$10:$D$309=LEFT($D$28,7))*(ACTIVITY!$O$10:$O$309=ROWS($B$40:B90))),ACTIVITY!$L$10:$L$309)=0,"",LOOKUP(2,1/((ACTIVITY!$D$10:$D$309=LEFT($D$28,7))*(ACTIVITY!$O$10:$O$309=ROWS($B$40:B90))),ACTIVITY!$L$10:$L$309)),"")</f>
        <v/>
      </c>
      <c r="M90" s="34"/>
    </row>
    <row r="91" spans="2:13" ht="24" customHeight="1">
      <c r="B91" s="33" t="str">
        <f>IFERROR(IF(LOOKUP(2,1/((ACTIVITY!$D$10:$D$309=LEFT($D$28,7))*(ACTIVITY!$O$10:$O$309=ROWS($B$40:B91))),ACTIVITY!$F$10:$F$309)=0,"",LOOKUP(2,1/((ACTIVITY!$D$10:$D$309=LEFT($D$28,7))*(ACTIVITY!$O$10:$O$309=ROWS($B$40:B91))),ACTIVITY!$F$10:$F$309)),"")</f>
        <v/>
      </c>
      <c r="C91" s="34" t="str">
        <f>IFERROR(IF(LOOKUP(2,1/((ACTIVITY!$D$10:$D$309=LEFT($D$28,7))*(ACTIVITY!$O$10:$O$309=ROWS($B$40:B91))),ACTIVITY!$G$10:$G$309)=0,"",LOOKUP(2,1/((ACTIVITY!$D$10:$D$309=LEFT($D$28,7))*(ACTIVITY!$O$10:$O$309=ROWS($B$40:B91))),ACTIVITY!$G$10:$G$309)),"")</f>
        <v/>
      </c>
      <c r="D91" s="34"/>
      <c r="E91" s="88" t="str">
        <f>IFERROR(IF(LOOKUP(2,1/((ACTIVITY!$D$10:$D$309=LEFT($D$28,7))*(ACTIVITY!$O$10:$O$309=ROWS($B$40:B91))),ACTIVITY!$H$10:$H$309)=0,"",LOOKUP(2,1/((ACTIVITY!$D$10:$D$309=LEFT($D$28,7))*(ACTIVITY!$O$10:$O$309=ROWS($B$40:B91))),ACTIVITY!$H$10:$H$309)),"")</f>
        <v/>
      </c>
      <c r="F91" s="88"/>
      <c r="G91" s="34" t="str">
        <f>IFERROR(IF(LOOKUP(2,1/((ACTIVITY!$D$10:$D$309=LEFT($D$28,7))*(ACTIVITY!$O$10:$O$309=ROWS($B$40:B91))),ACTIVITY!$I$10:$I$309)=0,"",LOOKUP(2,1/((ACTIVITY!$D$10:$D$309=LEFT($D$28,7))*(ACTIVITY!$O$10:$O$309=ROWS($B$40:B91))),ACTIVITY!$I$10:$I$309)),"")</f>
        <v/>
      </c>
      <c r="H91" s="34"/>
      <c r="I91" s="88" t="str">
        <f>IFERROR(IF(LOOKUP(2,1/((ACTIVITY!$D$10:$D$309=LEFT($D$28,7))*(ACTIVITY!$O$10:$O$309=ROWS($B$40:B91))),ACTIVITY!$J$10:$J$309)=0,"",LOOKUP(2,1/((ACTIVITY!$D$10:$D$309=LEFT($D$28,7))*(ACTIVITY!$O$10:$O$309=ROWS($B$40:B91))),ACTIVITY!$J$10:$J$309)),"")</f>
        <v/>
      </c>
      <c r="J91" s="88"/>
      <c r="K91" s="34" t="str">
        <f>IFERROR(IF(LOOKUP(2,1/((ACTIVITY!$D$10:$D$309=LEFT($D$28,7))*(ACTIVITY!$O$10:$O$309=ROWS($B$40:B91))),ACTIVITY!$K$10:$K$309)=0,"",LOOKUP(2,1/((ACTIVITY!$D$10:$D$309=LEFT($D$28,7))*(ACTIVITY!$O$10:$O$309=ROWS($B$40:B91))),ACTIVITY!$K$10:$K$309)),"")</f>
        <v/>
      </c>
      <c r="L91" s="34" t="str">
        <f>IFERROR(IF(LOOKUP(2,1/((ACTIVITY!$D$10:$D$309=LEFT($D$28,7))*(ACTIVITY!$O$10:$O$309=ROWS($B$40:B91))),ACTIVITY!$L$10:$L$309)=0,"",LOOKUP(2,1/((ACTIVITY!$D$10:$D$309=LEFT($D$28,7))*(ACTIVITY!$O$10:$O$309=ROWS($B$40:B91))),ACTIVITY!$L$10:$L$309)),"")</f>
        <v/>
      </c>
      <c r="M91" s="34"/>
    </row>
    <row r="92" spans="2:13" ht="24" customHeight="1">
      <c r="B92" s="33" t="str">
        <f>IFERROR(IF(LOOKUP(2,1/((ACTIVITY!$D$10:$D$309=LEFT($D$28,7))*(ACTIVITY!$O$10:$O$309=ROWS($B$40:B92))),ACTIVITY!$F$10:$F$309)=0,"",LOOKUP(2,1/((ACTIVITY!$D$10:$D$309=LEFT($D$28,7))*(ACTIVITY!$O$10:$O$309=ROWS($B$40:B92))),ACTIVITY!$F$10:$F$309)),"")</f>
        <v/>
      </c>
      <c r="C92" s="34" t="str">
        <f>IFERROR(IF(LOOKUP(2,1/((ACTIVITY!$D$10:$D$309=LEFT($D$28,7))*(ACTIVITY!$O$10:$O$309=ROWS($B$40:B92))),ACTIVITY!$G$10:$G$309)=0,"",LOOKUP(2,1/((ACTIVITY!$D$10:$D$309=LEFT($D$28,7))*(ACTIVITY!$O$10:$O$309=ROWS($B$40:B92))),ACTIVITY!$G$10:$G$309)),"")</f>
        <v/>
      </c>
      <c r="D92" s="34"/>
      <c r="E92" s="88" t="str">
        <f>IFERROR(IF(LOOKUP(2,1/((ACTIVITY!$D$10:$D$309=LEFT($D$28,7))*(ACTIVITY!$O$10:$O$309=ROWS($B$40:B92))),ACTIVITY!$H$10:$H$309)=0,"",LOOKUP(2,1/((ACTIVITY!$D$10:$D$309=LEFT($D$28,7))*(ACTIVITY!$O$10:$O$309=ROWS($B$40:B92))),ACTIVITY!$H$10:$H$309)),"")</f>
        <v/>
      </c>
      <c r="F92" s="88"/>
      <c r="G92" s="34" t="str">
        <f>IFERROR(IF(LOOKUP(2,1/((ACTIVITY!$D$10:$D$309=LEFT($D$28,7))*(ACTIVITY!$O$10:$O$309=ROWS($B$40:B92))),ACTIVITY!$I$10:$I$309)=0,"",LOOKUP(2,1/((ACTIVITY!$D$10:$D$309=LEFT($D$28,7))*(ACTIVITY!$O$10:$O$309=ROWS($B$40:B92))),ACTIVITY!$I$10:$I$309)),"")</f>
        <v/>
      </c>
      <c r="H92" s="34"/>
      <c r="I92" s="88" t="str">
        <f>IFERROR(IF(LOOKUP(2,1/((ACTIVITY!$D$10:$D$309=LEFT($D$28,7))*(ACTIVITY!$O$10:$O$309=ROWS($B$40:B92))),ACTIVITY!$J$10:$J$309)=0,"",LOOKUP(2,1/((ACTIVITY!$D$10:$D$309=LEFT($D$28,7))*(ACTIVITY!$O$10:$O$309=ROWS($B$40:B92))),ACTIVITY!$J$10:$J$309)),"")</f>
        <v/>
      </c>
      <c r="J92" s="88"/>
      <c r="K92" s="34" t="str">
        <f>IFERROR(IF(LOOKUP(2,1/((ACTIVITY!$D$10:$D$309=LEFT($D$28,7))*(ACTIVITY!$O$10:$O$309=ROWS($B$40:B92))),ACTIVITY!$K$10:$K$309)=0,"",LOOKUP(2,1/((ACTIVITY!$D$10:$D$309=LEFT($D$28,7))*(ACTIVITY!$O$10:$O$309=ROWS($B$40:B92))),ACTIVITY!$K$10:$K$309)),"")</f>
        <v/>
      </c>
      <c r="L92" s="34" t="str">
        <f>IFERROR(IF(LOOKUP(2,1/((ACTIVITY!$D$10:$D$309=LEFT($D$28,7))*(ACTIVITY!$O$10:$O$309=ROWS($B$40:B92))),ACTIVITY!$L$10:$L$309)=0,"",LOOKUP(2,1/((ACTIVITY!$D$10:$D$309=LEFT($D$28,7))*(ACTIVITY!$O$10:$O$309=ROWS($B$40:B92))),ACTIVITY!$L$10:$L$309)),"")</f>
        <v/>
      </c>
      <c r="M92" s="34"/>
    </row>
    <row r="93" spans="2:13" ht="24" customHeight="1">
      <c r="B93" s="33" t="str">
        <f>IFERROR(IF(LOOKUP(2,1/((ACTIVITY!$D$10:$D$309=LEFT($D$28,7))*(ACTIVITY!$O$10:$O$309=ROWS($B$40:B93))),ACTIVITY!$F$10:$F$309)=0,"",LOOKUP(2,1/((ACTIVITY!$D$10:$D$309=LEFT($D$28,7))*(ACTIVITY!$O$10:$O$309=ROWS($B$40:B93))),ACTIVITY!$F$10:$F$309)),"")</f>
        <v/>
      </c>
      <c r="C93" s="34" t="str">
        <f>IFERROR(IF(LOOKUP(2,1/((ACTIVITY!$D$10:$D$309=LEFT($D$28,7))*(ACTIVITY!$O$10:$O$309=ROWS($B$40:B93))),ACTIVITY!$G$10:$G$309)=0,"",LOOKUP(2,1/((ACTIVITY!$D$10:$D$309=LEFT($D$28,7))*(ACTIVITY!$O$10:$O$309=ROWS($B$40:B93))),ACTIVITY!$G$10:$G$309)),"")</f>
        <v/>
      </c>
      <c r="D93" s="34"/>
      <c r="E93" s="88" t="str">
        <f>IFERROR(IF(LOOKUP(2,1/((ACTIVITY!$D$10:$D$309=LEFT($D$28,7))*(ACTIVITY!$O$10:$O$309=ROWS($B$40:B93))),ACTIVITY!$H$10:$H$309)=0,"",LOOKUP(2,1/((ACTIVITY!$D$10:$D$309=LEFT($D$28,7))*(ACTIVITY!$O$10:$O$309=ROWS($B$40:B93))),ACTIVITY!$H$10:$H$309)),"")</f>
        <v/>
      </c>
      <c r="F93" s="88"/>
      <c r="G93" s="34" t="str">
        <f>IFERROR(IF(LOOKUP(2,1/((ACTIVITY!$D$10:$D$309=LEFT($D$28,7))*(ACTIVITY!$O$10:$O$309=ROWS($B$40:B93))),ACTIVITY!$I$10:$I$309)=0,"",LOOKUP(2,1/((ACTIVITY!$D$10:$D$309=LEFT($D$28,7))*(ACTIVITY!$O$10:$O$309=ROWS($B$40:B93))),ACTIVITY!$I$10:$I$309)),"")</f>
        <v/>
      </c>
      <c r="H93" s="34"/>
      <c r="I93" s="88" t="str">
        <f>IFERROR(IF(LOOKUP(2,1/((ACTIVITY!$D$10:$D$309=LEFT($D$28,7))*(ACTIVITY!$O$10:$O$309=ROWS($B$40:B93))),ACTIVITY!$J$10:$J$309)=0,"",LOOKUP(2,1/((ACTIVITY!$D$10:$D$309=LEFT($D$28,7))*(ACTIVITY!$O$10:$O$309=ROWS($B$40:B93))),ACTIVITY!$J$10:$J$309)),"")</f>
        <v/>
      </c>
      <c r="J93" s="88"/>
      <c r="K93" s="34" t="str">
        <f>IFERROR(IF(LOOKUP(2,1/((ACTIVITY!$D$10:$D$309=LEFT($D$28,7))*(ACTIVITY!$O$10:$O$309=ROWS($B$40:B93))),ACTIVITY!$K$10:$K$309)=0,"",LOOKUP(2,1/((ACTIVITY!$D$10:$D$309=LEFT($D$28,7))*(ACTIVITY!$O$10:$O$309=ROWS($B$40:B93))),ACTIVITY!$K$10:$K$309)),"")</f>
        <v/>
      </c>
      <c r="L93" s="34" t="str">
        <f>IFERROR(IF(LOOKUP(2,1/((ACTIVITY!$D$10:$D$309=LEFT($D$28,7))*(ACTIVITY!$O$10:$O$309=ROWS($B$40:B93))),ACTIVITY!$L$10:$L$309)=0,"",LOOKUP(2,1/((ACTIVITY!$D$10:$D$309=LEFT($D$28,7))*(ACTIVITY!$O$10:$O$309=ROWS($B$40:B93))),ACTIVITY!$L$10:$L$309)),"")</f>
        <v/>
      </c>
      <c r="M93" s="34"/>
    </row>
    <row r="94" spans="2:13" ht="24" customHeight="1">
      <c r="B94" s="33" t="str">
        <f>IFERROR(IF(LOOKUP(2,1/((ACTIVITY!$D$10:$D$309=LEFT($D$28,7))*(ACTIVITY!$O$10:$O$309=ROWS($B$40:B94))),ACTIVITY!$F$10:$F$309)=0,"",LOOKUP(2,1/((ACTIVITY!$D$10:$D$309=LEFT($D$28,7))*(ACTIVITY!$O$10:$O$309=ROWS($B$40:B94))),ACTIVITY!$F$10:$F$309)),"")</f>
        <v/>
      </c>
      <c r="C94" s="34" t="str">
        <f>IFERROR(IF(LOOKUP(2,1/((ACTIVITY!$D$10:$D$309=LEFT($D$28,7))*(ACTIVITY!$O$10:$O$309=ROWS($B$40:B94))),ACTIVITY!$G$10:$G$309)=0,"",LOOKUP(2,1/((ACTIVITY!$D$10:$D$309=LEFT($D$28,7))*(ACTIVITY!$O$10:$O$309=ROWS($B$40:B94))),ACTIVITY!$G$10:$G$309)),"")</f>
        <v/>
      </c>
      <c r="D94" s="34"/>
      <c r="E94" s="88" t="str">
        <f>IFERROR(IF(LOOKUP(2,1/((ACTIVITY!$D$10:$D$309=LEFT($D$28,7))*(ACTIVITY!$O$10:$O$309=ROWS($B$40:B94))),ACTIVITY!$H$10:$H$309)=0,"",LOOKUP(2,1/((ACTIVITY!$D$10:$D$309=LEFT($D$28,7))*(ACTIVITY!$O$10:$O$309=ROWS($B$40:B94))),ACTIVITY!$H$10:$H$309)),"")</f>
        <v/>
      </c>
      <c r="F94" s="88"/>
      <c r="G94" s="34" t="str">
        <f>IFERROR(IF(LOOKUP(2,1/((ACTIVITY!$D$10:$D$309=LEFT($D$28,7))*(ACTIVITY!$O$10:$O$309=ROWS($B$40:B94))),ACTIVITY!$I$10:$I$309)=0,"",LOOKUP(2,1/((ACTIVITY!$D$10:$D$309=LEFT($D$28,7))*(ACTIVITY!$O$10:$O$309=ROWS($B$40:B94))),ACTIVITY!$I$10:$I$309)),"")</f>
        <v/>
      </c>
      <c r="H94" s="34"/>
      <c r="I94" s="88" t="str">
        <f>IFERROR(IF(LOOKUP(2,1/((ACTIVITY!$D$10:$D$309=LEFT($D$28,7))*(ACTIVITY!$O$10:$O$309=ROWS($B$40:B94))),ACTIVITY!$J$10:$J$309)=0,"",LOOKUP(2,1/((ACTIVITY!$D$10:$D$309=LEFT($D$28,7))*(ACTIVITY!$O$10:$O$309=ROWS($B$40:B94))),ACTIVITY!$J$10:$J$309)),"")</f>
        <v/>
      </c>
      <c r="J94" s="88"/>
      <c r="K94" s="34" t="str">
        <f>IFERROR(IF(LOOKUP(2,1/((ACTIVITY!$D$10:$D$309=LEFT($D$28,7))*(ACTIVITY!$O$10:$O$309=ROWS($B$40:B94))),ACTIVITY!$K$10:$K$309)=0,"",LOOKUP(2,1/((ACTIVITY!$D$10:$D$309=LEFT($D$28,7))*(ACTIVITY!$O$10:$O$309=ROWS($B$40:B94))),ACTIVITY!$K$10:$K$309)),"")</f>
        <v/>
      </c>
      <c r="L94" s="34" t="str">
        <f>IFERROR(IF(LOOKUP(2,1/((ACTIVITY!$D$10:$D$309=LEFT($D$28,7))*(ACTIVITY!$O$10:$O$309=ROWS($B$40:B94))),ACTIVITY!$L$10:$L$309)=0,"",LOOKUP(2,1/((ACTIVITY!$D$10:$D$309=LEFT($D$28,7))*(ACTIVITY!$O$10:$O$309=ROWS($B$40:B94))),ACTIVITY!$L$10:$L$309)),"")</f>
        <v/>
      </c>
      <c r="M94" s="34"/>
    </row>
    <row r="95" spans="2:13" ht="24" customHeight="1">
      <c r="B95" s="33" t="str">
        <f>IFERROR(IF(LOOKUP(2,1/((ACTIVITY!$D$10:$D$309=LEFT($D$28,7))*(ACTIVITY!$O$10:$O$309=ROWS($B$40:B95))),ACTIVITY!$F$10:$F$309)=0,"",LOOKUP(2,1/((ACTIVITY!$D$10:$D$309=LEFT($D$28,7))*(ACTIVITY!$O$10:$O$309=ROWS($B$40:B95))),ACTIVITY!$F$10:$F$309)),"")</f>
        <v/>
      </c>
      <c r="C95" s="34" t="str">
        <f>IFERROR(IF(LOOKUP(2,1/((ACTIVITY!$D$10:$D$309=LEFT($D$28,7))*(ACTIVITY!$O$10:$O$309=ROWS($B$40:B95))),ACTIVITY!$G$10:$G$309)=0,"",LOOKUP(2,1/((ACTIVITY!$D$10:$D$309=LEFT($D$28,7))*(ACTIVITY!$O$10:$O$309=ROWS($B$40:B95))),ACTIVITY!$G$10:$G$309)),"")</f>
        <v/>
      </c>
      <c r="D95" s="34"/>
      <c r="E95" s="88" t="str">
        <f>IFERROR(IF(LOOKUP(2,1/((ACTIVITY!$D$10:$D$309=LEFT($D$28,7))*(ACTIVITY!$O$10:$O$309=ROWS($B$40:B95))),ACTIVITY!$H$10:$H$309)=0,"",LOOKUP(2,1/((ACTIVITY!$D$10:$D$309=LEFT($D$28,7))*(ACTIVITY!$O$10:$O$309=ROWS($B$40:B95))),ACTIVITY!$H$10:$H$309)),"")</f>
        <v/>
      </c>
      <c r="F95" s="88"/>
      <c r="G95" s="34" t="str">
        <f>IFERROR(IF(LOOKUP(2,1/((ACTIVITY!$D$10:$D$309=LEFT($D$28,7))*(ACTIVITY!$O$10:$O$309=ROWS($B$40:B95))),ACTIVITY!$I$10:$I$309)=0,"",LOOKUP(2,1/((ACTIVITY!$D$10:$D$309=LEFT($D$28,7))*(ACTIVITY!$O$10:$O$309=ROWS($B$40:B95))),ACTIVITY!$I$10:$I$309)),"")</f>
        <v/>
      </c>
      <c r="H95" s="34"/>
      <c r="I95" s="88" t="str">
        <f>IFERROR(IF(LOOKUP(2,1/((ACTIVITY!$D$10:$D$309=LEFT($D$28,7))*(ACTIVITY!$O$10:$O$309=ROWS($B$40:B95))),ACTIVITY!$J$10:$J$309)=0,"",LOOKUP(2,1/((ACTIVITY!$D$10:$D$309=LEFT($D$28,7))*(ACTIVITY!$O$10:$O$309=ROWS($B$40:B95))),ACTIVITY!$J$10:$J$309)),"")</f>
        <v/>
      </c>
      <c r="J95" s="88"/>
      <c r="K95" s="34" t="str">
        <f>IFERROR(IF(LOOKUP(2,1/((ACTIVITY!$D$10:$D$309=LEFT($D$28,7))*(ACTIVITY!$O$10:$O$309=ROWS($B$40:B95))),ACTIVITY!$K$10:$K$309)=0,"",LOOKUP(2,1/((ACTIVITY!$D$10:$D$309=LEFT($D$28,7))*(ACTIVITY!$O$10:$O$309=ROWS($B$40:B95))),ACTIVITY!$K$10:$K$309)),"")</f>
        <v/>
      </c>
      <c r="L95" s="34" t="str">
        <f>IFERROR(IF(LOOKUP(2,1/((ACTIVITY!$D$10:$D$309=LEFT($D$28,7))*(ACTIVITY!$O$10:$O$309=ROWS($B$40:B95))),ACTIVITY!$L$10:$L$309)=0,"",LOOKUP(2,1/((ACTIVITY!$D$10:$D$309=LEFT($D$28,7))*(ACTIVITY!$O$10:$O$309=ROWS($B$40:B95))),ACTIVITY!$L$10:$L$309)),"")</f>
        <v/>
      </c>
      <c r="M95" s="34"/>
    </row>
    <row r="96" spans="2:13" ht="24" customHeight="1">
      <c r="B96" s="33" t="str">
        <f>IFERROR(IF(LOOKUP(2,1/((ACTIVITY!$D$10:$D$309=LEFT($D$28,7))*(ACTIVITY!$O$10:$O$309=ROWS($B$40:B96))),ACTIVITY!$F$10:$F$309)=0,"",LOOKUP(2,1/((ACTIVITY!$D$10:$D$309=LEFT($D$28,7))*(ACTIVITY!$O$10:$O$309=ROWS($B$40:B96))),ACTIVITY!$F$10:$F$309)),"")</f>
        <v/>
      </c>
      <c r="C96" s="34" t="str">
        <f>IFERROR(IF(LOOKUP(2,1/((ACTIVITY!$D$10:$D$309=LEFT($D$28,7))*(ACTIVITY!$O$10:$O$309=ROWS($B$40:B96))),ACTIVITY!$G$10:$G$309)=0,"",LOOKUP(2,1/((ACTIVITY!$D$10:$D$309=LEFT($D$28,7))*(ACTIVITY!$O$10:$O$309=ROWS($B$40:B96))),ACTIVITY!$G$10:$G$309)),"")</f>
        <v/>
      </c>
      <c r="D96" s="34"/>
      <c r="E96" s="88" t="str">
        <f>IFERROR(IF(LOOKUP(2,1/((ACTIVITY!$D$10:$D$309=LEFT($D$28,7))*(ACTIVITY!$O$10:$O$309=ROWS($B$40:B96))),ACTIVITY!$H$10:$H$309)=0,"",LOOKUP(2,1/((ACTIVITY!$D$10:$D$309=LEFT($D$28,7))*(ACTIVITY!$O$10:$O$309=ROWS($B$40:B96))),ACTIVITY!$H$10:$H$309)),"")</f>
        <v/>
      </c>
      <c r="F96" s="88"/>
      <c r="G96" s="34" t="str">
        <f>IFERROR(IF(LOOKUP(2,1/((ACTIVITY!$D$10:$D$309=LEFT($D$28,7))*(ACTIVITY!$O$10:$O$309=ROWS($B$40:B96))),ACTIVITY!$I$10:$I$309)=0,"",LOOKUP(2,1/((ACTIVITY!$D$10:$D$309=LEFT($D$28,7))*(ACTIVITY!$O$10:$O$309=ROWS($B$40:B96))),ACTIVITY!$I$10:$I$309)),"")</f>
        <v/>
      </c>
      <c r="H96" s="34"/>
      <c r="I96" s="88" t="str">
        <f>IFERROR(IF(LOOKUP(2,1/((ACTIVITY!$D$10:$D$309=LEFT($D$28,7))*(ACTIVITY!$O$10:$O$309=ROWS($B$40:B96))),ACTIVITY!$J$10:$J$309)=0,"",LOOKUP(2,1/((ACTIVITY!$D$10:$D$309=LEFT($D$28,7))*(ACTIVITY!$O$10:$O$309=ROWS($B$40:B96))),ACTIVITY!$J$10:$J$309)),"")</f>
        <v/>
      </c>
      <c r="J96" s="88"/>
      <c r="K96" s="34" t="str">
        <f>IFERROR(IF(LOOKUP(2,1/((ACTIVITY!$D$10:$D$309=LEFT($D$28,7))*(ACTIVITY!$O$10:$O$309=ROWS($B$40:B96))),ACTIVITY!$K$10:$K$309)=0,"",LOOKUP(2,1/((ACTIVITY!$D$10:$D$309=LEFT($D$28,7))*(ACTIVITY!$O$10:$O$309=ROWS($B$40:B96))),ACTIVITY!$K$10:$K$309)),"")</f>
        <v/>
      </c>
      <c r="L96" s="34" t="str">
        <f>IFERROR(IF(LOOKUP(2,1/((ACTIVITY!$D$10:$D$309=LEFT($D$28,7))*(ACTIVITY!$O$10:$O$309=ROWS($B$40:B96))),ACTIVITY!$L$10:$L$309)=0,"",LOOKUP(2,1/((ACTIVITY!$D$10:$D$309=LEFT($D$28,7))*(ACTIVITY!$O$10:$O$309=ROWS($B$40:B96))),ACTIVITY!$L$10:$L$309)),"")</f>
        <v/>
      </c>
      <c r="M96" s="34"/>
    </row>
    <row r="97" spans="2:13" ht="24" customHeight="1">
      <c r="B97" s="33" t="str">
        <f>IFERROR(IF(LOOKUP(2,1/((ACTIVITY!$D$10:$D$309=LEFT($D$28,7))*(ACTIVITY!$O$10:$O$309=ROWS($B$40:B97))),ACTIVITY!$F$10:$F$309)=0,"",LOOKUP(2,1/((ACTIVITY!$D$10:$D$309=LEFT($D$28,7))*(ACTIVITY!$O$10:$O$309=ROWS($B$40:B97))),ACTIVITY!$F$10:$F$309)),"")</f>
        <v/>
      </c>
      <c r="C97" s="34" t="str">
        <f>IFERROR(IF(LOOKUP(2,1/((ACTIVITY!$D$10:$D$309=LEFT($D$28,7))*(ACTIVITY!$O$10:$O$309=ROWS($B$40:B97))),ACTIVITY!$G$10:$G$309)=0,"",LOOKUP(2,1/((ACTIVITY!$D$10:$D$309=LEFT($D$28,7))*(ACTIVITY!$O$10:$O$309=ROWS($B$40:B97))),ACTIVITY!$G$10:$G$309)),"")</f>
        <v/>
      </c>
      <c r="D97" s="34"/>
      <c r="E97" s="88" t="str">
        <f>IFERROR(IF(LOOKUP(2,1/((ACTIVITY!$D$10:$D$309=LEFT($D$28,7))*(ACTIVITY!$O$10:$O$309=ROWS($B$40:B97))),ACTIVITY!$H$10:$H$309)=0,"",LOOKUP(2,1/((ACTIVITY!$D$10:$D$309=LEFT($D$28,7))*(ACTIVITY!$O$10:$O$309=ROWS($B$40:B97))),ACTIVITY!$H$10:$H$309)),"")</f>
        <v/>
      </c>
      <c r="F97" s="88"/>
      <c r="G97" s="34" t="str">
        <f>IFERROR(IF(LOOKUP(2,1/((ACTIVITY!$D$10:$D$309=LEFT($D$28,7))*(ACTIVITY!$O$10:$O$309=ROWS($B$40:B97))),ACTIVITY!$I$10:$I$309)=0,"",LOOKUP(2,1/((ACTIVITY!$D$10:$D$309=LEFT($D$28,7))*(ACTIVITY!$O$10:$O$309=ROWS($B$40:B97))),ACTIVITY!$I$10:$I$309)),"")</f>
        <v/>
      </c>
      <c r="H97" s="34"/>
      <c r="I97" s="88" t="str">
        <f>IFERROR(IF(LOOKUP(2,1/((ACTIVITY!$D$10:$D$309=LEFT($D$28,7))*(ACTIVITY!$O$10:$O$309=ROWS($B$40:B97))),ACTIVITY!$J$10:$J$309)=0,"",LOOKUP(2,1/((ACTIVITY!$D$10:$D$309=LEFT($D$28,7))*(ACTIVITY!$O$10:$O$309=ROWS($B$40:B97))),ACTIVITY!$J$10:$J$309)),"")</f>
        <v/>
      </c>
      <c r="J97" s="88"/>
      <c r="K97" s="34" t="str">
        <f>IFERROR(IF(LOOKUP(2,1/((ACTIVITY!$D$10:$D$309=LEFT($D$28,7))*(ACTIVITY!$O$10:$O$309=ROWS($B$40:B97))),ACTIVITY!$K$10:$K$309)=0,"",LOOKUP(2,1/((ACTIVITY!$D$10:$D$309=LEFT($D$28,7))*(ACTIVITY!$O$10:$O$309=ROWS($B$40:B97))),ACTIVITY!$K$10:$K$309)),"")</f>
        <v/>
      </c>
      <c r="L97" s="34" t="str">
        <f>IFERROR(IF(LOOKUP(2,1/((ACTIVITY!$D$10:$D$309=LEFT($D$28,7))*(ACTIVITY!$O$10:$O$309=ROWS($B$40:B97))),ACTIVITY!$L$10:$L$309)=0,"",LOOKUP(2,1/((ACTIVITY!$D$10:$D$309=LEFT($D$28,7))*(ACTIVITY!$O$10:$O$309=ROWS($B$40:B97))),ACTIVITY!$L$10:$L$309)),"")</f>
        <v/>
      </c>
      <c r="M97" s="34"/>
    </row>
    <row r="98" spans="2:13" ht="24" customHeight="1">
      <c r="B98" s="33" t="str">
        <f>IFERROR(IF(LOOKUP(2,1/((ACTIVITY!$D$10:$D$309=LEFT($D$28,7))*(ACTIVITY!$O$10:$O$309=ROWS($B$40:B98))),ACTIVITY!$F$10:$F$309)=0,"",LOOKUP(2,1/((ACTIVITY!$D$10:$D$309=LEFT($D$28,7))*(ACTIVITY!$O$10:$O$309=ROWS($B$40:B98))),ACTIVITY!$F$10:$F$309)),"")</f>
        <v/>
      </c>
      <c r="C98" s="34" t="str">
        <f>IFERROR(IF(LOOKUP(2,1/((ACTIVITY!$D$10:$D$309=LEFT($D$28,7))*(ACTIVITY!$O$10:$O$309=ROWS($B$40:B98))),ACTIVITY!$G$10:$G$309)=0,"",LOOKUP(2,1/((ACTIVITY!$D$10:$D$309=LEFT($D$28,7))*(ACTIVITY!$O$10:$O$309=ROWS($B$40:B98))),ACTIVITY!$G$10:$G$309)),"")</f>
        <v/>
      </c>
      <c r="D98" s="34"/>
      <c r="E98" s="88" t="str">
        <f>IFERROR(IF(LOOKUP(2,1/((ACTIVITY!$D$10:$D$309=LEFT($D$28,7))*(ACTIVITY!$O$10:$O$309=ROWS($B$40:B98))),ACTIVITY!$H$10:$H$309)=0,"",LOOKUP(2,1/((ACTIVITY!$D$10:$D$309=LEFT($D$28,7))*(ACTIVITY!$O$10:$O$309=ROWS($B$40:B98))),ACTIVITY!$H$10:$H$309)),"")</f>
        <v/>
      </c>
      <c r="F98" s="88"/>
      <c r="G98" s="34" t="str">
        <f>IFERROR(IF(LOOKUP(2,1/((ACTIVITY!$D$10:$D$309=LEFT($D$28,7))*(ACTIVITY!$O$10:$O$309=ROWS($B$40:B98))),ACTIVITY!$I$10:$I$309)=0,"",LOOKUP(2,1/((ACTIVITY!$D$10:$D$309=LEFT($D$28,7))*(ACTIVITY!$O$10:$O$309=ROWS($B$40:B98))),ACTIVITY!$I$10:$I$309)),"")</f>
        <v/>
      </c>
      <c r="H98" s="34"/>
      <c r="I98" s="88" t="str">
        <f>IFERROR(IF(LOOKUP(2,1/((ACTIVITY!$D$10:$D$309=LEFT($D$28,7))*(ACTIVITY!$O$10:$O$309=ROWS($B$40:B98))),ACTIVITY!$J$10:$J$309)=0,"",LOOKUP(2,1/((ACTIVITY!$D$10:$D$309=LEFT($D$28,7))*(ACTIVITY!$O$10:$O$309=ROWS($B$40:B98))),ACTIVITY!$J$10:$J$309)),"")</f>
        <v/>
      </c>
      <c r="J98" s="88"/>
      <c r="K98" s="34" t="str">
        <f>IFERROR(IF(LOOKUP(2,1/((ACTIVITY!$D$10:$D$309=LEFT($D$28,7))*(ACTIVITY!$O$10:$O$309=ROWS($B$40:B98))),ACTIVITY!$K$10:$K$309)=0,"",LOOKUP(2,1/((ACTIVITY!$D$10:$D$309=LEFT($D$28,7))*(ACTIVITY!$O$10:$O$309=ROWS($B$40:B98))),ACTIVITY!$K$10:$K$309)),"")</f>
        <v/>
      </c>
      <c r="L98" s="34" t="str">
        <f>IFERROR(IF(LOOKUP(2,1/((ACTIVITY!$D$10:$D$309=LEFT($D$28,7))*(ACTIVITY!$O$10:$O$309=ROWS($B$40:B98))),ACTIVITY!$L$10:$L$309)=0,"",LOOKUP(2,1/((ACTIVITY!$D$10:$D$309=LEFT($D$28,7))*(ACTIVITY!$O$10:$O$309=ROWS($B$40:B98))),ACTIVITY!$L$10:$L$309)),"")</f>
        <v/>
      </c>
      <c r="M98" s="34"/>
    </row>
    <row r="99" spans="2:13" ht="24" customHeight="1">
      <c r="B99" s="33" t="str">
        <f>IFERROR(IF(LOOKUP(2,1/((ACTIVITY!$D$10:$D$309=LEFT($D$28,7))*(ACTIVITY!$O$10:$O$309=ROWS($B$40:B99))),ACTIVITY!$F$10:$F$309)=0,"",LOOKUP(2,1/((ACTIVITY!$D$10:$D$309=LEFT($D$28,7))*(ACTIVITY!$O$10:$O$309=ROWS($B$40:B99))),ACTIVITY!$F$10:$F$309)),"")</f>
        <v/>
      </c>
      <c r="C99" s="34" t="str">
        <f>IFERROR(IF(LOOKUP(2,1/((ACTIVITY!$D$10:$D$309=LEFT($D$28,7))*(ACTIVITY!$O$10:$O$309=ROWS($B$40:B99))),ACTIVITY!$G$10:$G$309)=0,"",LOOKUP(2,1/((ACTIVITY!$D$10:$D$309=LEFT($D$28,7))*(ACTIVITY!$O$10:$O$309=ROWS($B$40:B99))),ACTIVITY!$G$10:$G$309)),"")</f>
        <v/>
      </c>
      <c r="D99" s="34"/>
      <c r="E99" s="88" t="str">
        <f>IFERROR(IF(LOOKUP(2,1/((ACTIVITY!$D$10:$D$309=LEFT($D$28,7))*(ACTIVITY!$O$10:$O$309=ROWS($B$40:B99))),ACTIVITY!$H$10:$H$309)=0,"",LOOKUP(2,1/((ACTIVITY!$D$10:$D$309=LEFT($D$28,7))*(ACTIVITY!$O$10:$O$309=ROWS($B$40:B99))),ACTIVITY!$H$10:$H$309)),"")</f>
        <v/>
      </c>
      <c r="F99" s="88"/>
      <c r="G99" s="34" t="str">
        <f>IFERROR(IF(LOOKUP(2,1/((ACTIVITY!$D$10:$D$309=LEFT($D$28,7))*(ACTIVITY!$O$10:$O$309=ROWS($B$40:B99))),ACTIVITY!$I$10:$I$309)=0,"",LOOKUP(2,1/((ACTIVITY!$D$10:$D$309=LEFT($D$28,7))*(ACTIVITY!$O$10:$O$309=ROWS($B$40:B99))),ACTIVITY!$I$10:$I$309)),"")</f>
        <v/>
      </c>
      <c r="H99" s="34"/>
      <c r="I99" s="88" t="str">
        <f>IFERROR(IF(LOOKUP(2,1/((ACTIVITY!$D$10:$D$309=LEFT($D$28,7))*(ACTIVITY!$O$10:$O$309=ROWS($B$40:B99))),ACTIVITY!$J$10:$J$309)=0,"",LOOKUP(2,1/((ACTIVITY!$D$10:$D$309=LEFT($D$28,7))*(ACTIVITY!$O$10:$O$309=ROWS($B$40:B99))),ACTIVITY!$J$10:$J$309)),"")</f>
        <v/>
      </c>
      <c r="J99" s="88"/>
      <c r="K99" s="34" t="str">
        <f>IFERROR(IF(LOOKUP(2,1/((ACTIVITY!$D$10:$D$309=LEFT($D$28,7))*(ACTIVITY!$O$10:$O$309=ROWS($B$40:B99))),ACTIVITY!$K$10:$K$309)=0,"",LOOKUP(2,1/((ACTIVITY!$D$10:$D$309=LEFT($D$28,7))*(ACTIVITY!$O$10:$O$309=ROWS($B$40:B99))),ACTIVITY!$K$10:$K$309)),"")</f>
        <v/>
      </c>
      <c r="L99" s="34" t="str">
        <f>IFERROR(IF(LOOKUP(2,1/((ACTIVITY!$D$10:$D$309=LEFT($D$28,7))*(ACTIVITY!$O$10:$O$309=ROWS($B$40:B99))),ACTIVITY!$L$10:$L$309)=0,"",LOOKUP(2,1/((ACTIVITY!$D$10:$D$309=LEFT($D$28,7))*(ACTIVITY!$O$10:$O$309=ROWS($B$40:B99))),ACTIVITY!$L$10:$L$309)),"")</f>
        <v/>
      </c>
      <c r="M99" s="34"/>
    </row>
    <row r="100" spans="2:13" ht="24" customHeight="1">
      <c r="B100" s="33" t="str">
        <f>IFERROR(IF(LOOKUP(2,1/((ACTIVITY!$D$10:$D$309=LEFT($D$28,7))*(ACTIVITY!$O$10:$O$309=ROWS($B$40:B100))),ACTIVITY!$F$10:$F$309)=0,"",LOOKUP(2,1/((ACTIVITY!$D$10:$D$309=LEFT($D$28,7))*(ACTIVITY!$O$10:$O$309=ROWS($B$40:B100))),ACTIVITY!$F$10:$F$309)),"")</f>
        <v/>
      </c>
      <c r="C100" s="34" t="str">
        <f>IFERROR(IF(LOOKUP(2,1/((ACTIVITY!$D$10:$D$309=LEFT($D$28,7))*(ACTIVITY!$O$10:$O$309=ROWS($B$40:B100))),ACTIVITY!$G$10:$G$309)=0,"",LOOKUP(2,1/((ACTIVITY!$D$10:$D$309=LEFT($D$28,7))*(ACTIVITY!$O$10:$O$309=ROWS($B$40:B100))),ACTIVITY!$G$10:$G$309)),"")</f>
        <v/>
      </c>
      <c r="D100" s="34"/>
      <c r="E100" s="88" t="str">
        <f>IFERROR(IF(LOOKUP(2,1/((ACTIVITY!$D$10:$D$309=LEFT($D$28,7))*(ACTIVITY!$O$10:$O$309=ROWS($B$40:B100))),ACTIVITY!$H$10:$H$309)=0,"",LOOKUP(2,1/((ACTIVITY!$D$10:$D$309=LEFT($D$28,7))*(ACTIVITY!$O$10:$O$309=ROWS($B$40:B100))),ACTIVITY!$H$10:$H$309)),"")</f>
        <v/>
      </c>
      <c r="F100" s="88"/>
      <c r="G100" s="34" t="str">
        <f>IFERROR(IF(LOOKUP(2,1/((ACTIVITY!$D$10:$D$309=LEFT($D$28,7))*(ACTIVITY!$O$10:$O$309=ROWS($B$40:B100))),ACTIVITY!$I$10:$I$309)=0,"",LOOKUP(2,1/((ACTIVITY!$D$10:$D$309=LEFT($D$28,7))*(ACTIVITY!$O$10:$O$309=ROWS($B$40:B100))),ACTIVITY!$I$10:$I$309)),"")</f>
        <v/>
      </c>
      <c r="H100" s="34"/>
      <c r="I100" s="88" t="str">
        <f>IFERROR(IF(LOOKUP(2,1/((ACTIVITY!$D$10:$D$309=LEFT($D$28,7))*(ACTIVITY!$O$10:$O$309=ROWS($B$40:B100))),ACTIVITY!$J$10:$J$309)=0,"",LOOKUP(2,1/((ACTIVITY!$D$10:$D$309=LEFT($D$28,7))*(ACTIVITY!$O$10:$O$309=ROWS($B$40:B100))),ACTIVITY!$J$10:$J$309)),"")</f>
        <v/>
      </c>
      <c r="J100" s="88"/>
      <c r="K100" s="34" t="str">
        <f>IFERROR(IF(LOOKUP(2,1/((ACTIVITY!$D$10:$D$309=LEFT($D$28,7))*(ACTIVITY!$O$10:$O$309=ROWS($B$40:B100))),ACTIVITY!$K$10:$K$309)=0,"",LOOKUP(2,1/((ACTIVITY!$D$10:$D$309=LEFT($D$28,7))*(ACTIVITY!$O$10:$O$309=ROWS($B$40:B100))),ACTIVITY!$K$10:$K$309)),"")</f>
        <v/>
      </c>
      <c r="L100" s="34" t="str">
        <f>IFERROR(IF(LOOKUP(2,1/((ACTIVITY!$D$10:$D$309=LEFT($D$28,7))*(ACTIVITY!$O$10:$O$309=ROWS($B$40:B100))),ACTIVITY!$L$10:$L$309)=0,"",LOOKUP(2,1/((ACTIVITY!$D$10:$D$309=LEFT($D$28,7))*(ACTIVITY!$O$10:$O$309=ROWS($B$40:B100))),ACTIVITY!$L$10:$L$309)),"")</f>
        <v/>
      </c>
      <c r="M100" s="34"/>
    </row>
    <row r="101" spans="2:13" ht="24" customHeight="1">
      <c r="B101" s="33" t="str">
        <f>IFERROR(IF(LOOKUP(2,1/((ACTIVITY!$D$10:$D$309=LEFT($D$28,7))*(ACTIVITY!$O$10:$O$309=ROWS($B$40:B101))),ACTIVITY!$F$10:$F$309)=0,"",LOOKUP(2,1/((ACTIVITY!$D$10:$D$309=LEFT($D$28,7))*(ACTIVITY!$O$10:$O$309=ROWS($B$40:B101))),ACTIVITY!$F$10:$F$309)),"")</f>
        <v/>
      </c>
      <c r="C101" s="34" t="str">
        <f>IFERROR(IF(LOOKUP(2,1/((ACTIVITY!$D$10:$D$309=LEFT($D$28,7))*(ACTIVITY!$O$10:$O$309=ROWS($B$40:B101))),ACTIVITY!$G$10:$G$309)=0,"",LOOKUP(2,1/((ACTIVITY!$D$10:$D$309=LEFT($D$28,7))*(ACTIVITY!$O$10:$O$309=ROWS($B$40:B101))),ACTIVITY!$G$10:$G$309)),"")</f>
        <v/>
      </c>
      <c r="D101" s="34"/>
      <c r="E101" s="88" t="str">
        <f>IFERROR(IF(LOOKUP(2,1/((ACTIVITY!$D$10:$D$309=LEFT($D$28,7))*(ACTIVITY!$O$10:$O$309=ROWS($B$40:B101))),ACTIVITY!$H$10:$H$309)=0,"",LOOKUP(2,1/((ACTIVITY!$D$10:$D$309=LEFT($D$28,7))*(ACTIVITY!$O$10:$O$309=ROWS($B$40:B101))),ACTIVITY!$H$10:$H$309)),"")</f>
        <v/>
      </c>
      <c r="F101" s="88"/>
      <c r="G101" s="34" t="str">
        <f>IFERROR(IF(LOOKUP(2,1/((ACTIVITY!$D$10:$D$309=LEFT($D$28,7))*(ACTIVITY!$O$10:$O$309=ROWS($B$40:B101))),ACTIVITY!$I$10:$I$309)=0,"",LOOKUP(2,1/((ACTIVITY!$D$10:$D$309=LEFT($D$28,7))*(ACTIVITY!$O$10:$O$309=ROWS($B$40:B101))),ACTIVITY!$I$10:$I$309)),"")</f>
        <v/>
      </c>
      <c r="H101" s="34"/>
      <c r="I101" s="88" t="str">
        <f>IFERROR(IF(LOOKUP(2,1/((ACTIVITY!$D$10:$D$309=LEFT($D$28,7))*(ACTIVITY!$O$10:$O$309=ROWS($B$40:B101))),ACTIVITY!$J$10:$J$309)=0,"",LOOKUP(2,1/((ACTIVITY!$D$10:$D$309=LEFT($D$28,7))*(ACTIVITY!$O$10:$O$309=ROWS($B$40:B101))),ACTIVITY!$J$10:$J$309)),"")</f>
        <v/>
      </c>
      <c r="J101" s="88"/>
      <c r="K101" s="34" t="str">
        <f>IFERROR(IF(LOOKUP(2,1/((ACTIVITY!$D$10:$D$309=LEFT($D$28,7))*(ACTIVITY!$O$10:$O$309=ROWS($B$40:B101))),ACTIVITY!$K$10:$K$309)=0,"",LOOKUP(2,1/((ACTIVITY!$D$10:$D$309=LEFT($D$28,7))*(ACTIVITY!$O$10:$O$309=ROWS($B$40:B101))),ACTIVITY!$K$10:$K$309)),"")</f>
        <v/>
      </c>
      <c r="L101" s="34" t="str">
        <f>IFERROR(IF(LOOKUP(2,1/((ACTIVITY!$D$10:$D$309=LEFT($D$28,7))*(ACTIVITY!$O$10:$O$309=ROWS($B$40:B101))),ACTIVITY!$L$10:$L$309)=0,"",LOOKUP(2,1/((ACTIVITY!$D$10:$D$309=LEFT($D$28,7))*(ACTIVITY!$O$10:$O$309=ROWS($B$40:B101))),ACTIVITY!$L$10:$L$309)),"")</f>
        <v/>
      </c>
      <c r="M101" s="34"/>
    </row>
    <row r="102" spans="2:13" ht="24" customHeight="1">
      <c r="B102" s="33" t="str">
        <f>IFERROR(IF(LOOKUP(2,1/((ACTIVITY!$D$10:$D$309=LEFT($D$28,7))*(ACTIVITY!$O$10:$O$309=ROWS($B$40:B102))),ACTIVITY!$F$10:$F$309)=0,"",LOOKUP(2,1/((ACTIVITY!$D$10:$D$309=LEFT($D$28,7))*(ACTIVITY!$O$10:$O$309=ROWS($B$40:B102))),ACTIVITY!$F$10:$F$309)),"")</f>
        <v/>
      </c>
      <c r="C102" s="34" t="str">
        <f>IFERROR(IF(LOOKUP(2,1/((ACTIVITY!$D$10:$D$309=LEFT($D$28,7))*(ACTIVITY!$O$10:$O$309=ROWS($B$40:B102))),ACTIVITY!$G$10:$G$309)=0,"",LOOKUP(2,1/((ACTIVITY!$D$10:$D$309=LEFT($D$28,7))*(ACTIVITY!$O$10:$O$309=ROWS($B$40:B102))),ACTIVITY!$G$10:$G$309)),"")</f>
        <v/>
      </c>
      <c r="D102" s="34"/>
      <c r="E102" s="88" t="str">
        <f>IFERROR(IF(LOOKUP(2,1/((ACTIVITY!$D$10:$D$309=LEFT($D$28,7))*(ACTIVITY!$O$10:$O$309=ROWS($B$40:B102))),ACTIVITY!$H$10:$H$309)=0,"",LOOKUP(2,1/((ACTIVITY!$D$10:$D$309=LEFT($D$28,7))*(ACTIVITY!$O$10:$O$309=ROWS($B$40:B102))),ACTIVITY!$H$10:$H$309)),"")</f>
        <v/>
      </c>
      <c r="F102" s="88"/>
      <c r="G102" s="34" t="str">
        <f>IFERROR(IF(LOOKUP(2,1/((ACTIVITY!$D$10:$D$309=LEFT($D$28,7))*(ACTIVITY!$O$10:$O$309=ROWS($B$40:B102))),ACTIVITY!$I$10:$I$309)=0,"",LOOKUP(2,1/((ACTIVITY!$D$10:$D$309=LEFT($D$28,7))*(ACTIVITY!$O$10:$O$309=ROWS($B$40:B102))),ACTIVITY!$I$10:$I$309)),"")</f>
        <v/>
      </c>
      <c r="H102" s="34"/>
      <c r="I102" s="88" t="str">
        <f>IFERROR(IF(LOOKUP(2,1/((ACTIVITY!$D$10:$D$309=LEFT($D$28,7))*(ACTIVITY!$O$10:$O$309=ROWS($B$40:B102))),ACTIVITY!$J$10:$J$309)=0,"",LOOKUP(2,1/((ACTIVITY!$D$10:$D$309=LEFT($D$28,7))*(ACTIVITY!$O$10:$O$309=ROWS($B$40:B102))),ACTIVITY!$J$10:$J$309)),"")</f>
        <v/>
      </c>
      <c r="J102" s="88"/>
      <c r="K102" s="34" t="str">
        <f>IFERROR(IF(LOOKUP(2,1/((ACTIVITY!$D$10:$D$309=LEFT($D$28,7))*(ACTIVITY!$O$10:$O$309=ROWS($B$40:B102))),ACTIVITY!$K$10:$K$309)=0,"",LOOKUP(2,1/((ACTIVITY!$D$10:$D$309=LEFT($D$28,7))*(ACTIVITY!$O$10:$O$309=ROWS($B$40:B102))),ACTIVITY!$K$10:$K$309)),"")</f>
        <v/>
      </c>
      <c r="L102" s="34" t="str">
        <f>IFERROR(IF(LOOKUP(2,1/((ACTIVITY!$D$10:$D$309=LEFT($D$28,7))*(ACTIVITY!$O$10:$O$309=ROWS($B$40:B102))),ACTIVITY!$L$10:$L$309)=0,"",LOOKUP(2,1/((ACTIVITY!$D$10:$D$309=LEFT($D$28,7))*(ACTIVITY!$O$10:$O$309=ROWS($B$40:B102))),ACTIVITY!$L$10:$L$309)),"")</f>
        <v/>
      </c>
      <c r="M102" s="34"/>
    </row>
    <row r="103" spans="2:13" ht="24" customHeight="1">
      <c r="B103" s="33" t="str">
        <f>IFERROR(IF(LOOKUP(2,1/((ACTIVITY!$D$10:$D$309=LEFT($D$28,7))*(ACTIVITY!$O$10:$O$309=ROWS($B$40:B103))),ACTIVITY!$F$10:$F$309)=0,"",LOOKUP(2,1/((ACTIVITY!$D$10:$D$309=LEFT($D$28,7))*(ACTIVITY!$O$10:$O$309=ROWS($B$40:B103))),ACTIVITY!$F$10:$F$309)),"")</f>
        <v/>
      </c>
      <c r="C103" s="34" t="str">
        <f>IFERROR(IF(LOOKUP(2,1/((ACTIVITY!$D$10:$D$309=LEFT($D$28,7))*(ACTIVITY!$O$10:$O$309=ROWS($B$40:B103))),ACTIVITY!$G$10:$G$309)=0,"",LOOKUP(2,1/((ACTIVITY!$D$10:$D$309=LEFT($D$28,7))*(ACTIVITY!$O$10:$O$309=ROWS($B$40:B103))),ACTIVITY!$G$10:$G$309)),"")</f>
        <v/>
      </c>
      <c r="D103" s="34"/>
      <c r="E103" s="88" t="str">
        <f>IFERROR(IF(LOOKUP(2,1/((ACTIVITY!$D$10:$D$309=LEFT($D$28,7))*(ACTIVITY!$O$10:$O$309=ROWS($B$40:B103))),ACTIVITY!$H$10:$H$309)=0,"",LOOKUP(2,1/((ACTIVITY!$D$10:$D$309=LEFT($D$28,7))*(ACTIVITY!$O$10:$O$309=ROWS($B$40:B103))),ACTIVITY!$H$10:$H$309)),"")</f>
        <v/>
      </c>
      <c r="F103" s="88"/>
      <c r="G103" s="34" t="str">
        <f>IFERROR(IF(LOOKUP(2,1/((ACTIVITY!$D$10:$D$309=LEFT($D$28,7))*(ACTIVITY!$O$10:$O$309=ROWS($B$40:B103))),ACTIVITY!$I$10:$I$309)=0,"",LOOKUP(2,1/((ACTIVITY!$D$10:$D$309=LEFT($D$28,7))*(ACTIVITY!$O$10:$O$309=ROWS($B$40:B103))),ACTIVITY!$I$10:$I$309)),"")</f>
        <v/>
      </c>
      <c r="H103" s="34"/>
      <c r="I103" s="88" t="str">
        <f>IFERROR(IF(LOOKUP(2,1/((ACTIVITY!$D$10:$D$309=LEFT($D$28,7))*(ACTIVITY!$O$10:$O$309=ROWS($B$40:B103))),ACTIVITY!$J$10:$J$309)=0,"",LOOKUP(2,1/((ACTIVITY!$D$10:$D$309=LEFT($D$28,7))*(ACTIVITY!$O$10:$O$309=ROWS($B$40:B103))),ACTIVITY!$J$10:$J$309)),"")</f>
        <v/>
      </c>
      <c r="J103" s="88"/>
      <c r="K103" s="34" t="str">
        <f>IFERROR(IF(LOOKUP(2,1/((ACTIVITY!$D$10:$D$309=LEFT($D$28,7))*(ACTIVITY!$O$10:$O$309=ROWS($B$40:B103))),ACTIVITY!$K$10:$K$309)=0,"",LOOKUP(2,1/((ACTIVITY!$D$10:$D$309=LEFT($D$28,7))*(ACTIVITY!$O$10:$O$309=ROWS($B$40:B103))),ACTIVITY!$K$10:$K$309)),"")</f>
        <v/>
      </c>
      <c r="L103" s="34" t="str">
        <f>IFERROR(IF(LOOKUP(2,1/((ACTIVITY!$D$10:$D$309=LEFT($D$28,7))*(ACTIVITY!$O$10:$O$309=ROWS($B$40:B103))),ACTIVITY!$L$10:$L$309)=0,"",LOOKUP(2,1/((ACTIVITY!$D$10:$D$309=LEFT($D$28,7))*(ACTIVITY!$O$10:$O$309=ROWS($B$40:B103))),ACTIVITY!$L$10:$L$309)),"")</f>
        <v/>
      </c>
      <c r="M103" s="34"/>
    </row>
    <row r="104" spans="2:13" ht="24" customHeight="1">
      <c r="B104" s="33" t="str">
        <f>IFERROR(IF(LOOKUP(2,1/((ACTIVITY!$D$10:$D$309=LEFT($D$28,7))*(ACTIVITY!$O$10:$O$309=ROWS($B$40:B104))),ACTIVITY!$F$10:$F$309)=0,"",LOOKUP(2,1/((ACTIVITY!$D$10:$D$309=LEFT($D$28,7))*(ACTIVITY!$O$10:$O$309=ROWS($B$40:B104))),ACTIVITY!$F$10:$F$309)),"")</f>
        <v/>
      </c>
      <c r="C104" s="34" t="str">
        <f>IFERROR(IF(LOOKUP(2,1/((ACTIVITY!$D$10:$D$309=LEFT($D$28,7))*(ACTIVITY!$O$10:$O$309=ROWS($B$40:B104))),ACTIVITY!$G$10:$G$309)=0,"",LOOKUP(2,1/((ACTIVITY!$D$10:$D$309=LEFT($D$28,7))*(ACTIVITY!$O$10:$O$309=ROWS($B$40:B104))),ACTIVITY!$G$10:$G$309)),"")</f>
        <v/>
      </c>
      <c r="D104" s="34"/>
      <c r="E104" s="88" t="str">
        <f>IFERROR(IF(LOOKUP(2,1/((ACTIVITY!$D$10:$D$309=LEFT($D$28,7))*(ACTIVITY!$O$10:$O$309=ROWS($B$40:B104))),ACTIVITY!$H$10:$H$309)=0,"",LOOKUP(2,1/((ACTIVITY!$D$10:$D$309=LEFT($D$28,7))*(ACTIVITY!$O$10:$O$309=ROWS($B$40:B104))),ACTIVITY!$H$10:$H$309)),"")</f>
        <v/>
      </c>
      <c r="F104" s="88"/>
      <c r="G104" s="34" t="str">
        <f>IFERROR(IF(LOOKUP(2,1/((ACTIVITY!$D$10:$D$309=LEFT($D$28,7))*(ACTIVITY!$O$10:$O$309=ROWS($B$40:B104))),ACTIVITY!$I$10:$I$309)=0,"",LOOKUP(2,1/((ACTIVITY!$D$10:$D$309=LEFT($D$28,7))*(ACTIVITY!$O$10:$O$309=ROWS($B$40:B104))),ACTIVITY!$I$10:$I$309)),"")</f>
        <v/>
      </c>
      <c r="H104" s="34"/>
      <c r="I104" s="88" t="str">
        <f>IFERROR(IF(LOOKUP(2,1/((ACTIVITY!$D$10:$D$309=LEFT($D$28,7))*(ACTIVITY!$O$10:$O$309=ROWS($B$40:B104))),ACTIVITY!$J$10:$J$309)=0,"",LOOKUP(2,1/((ACTIVITY!$D$10:$D$309=LEFT($D$28,7))*(ACTIVITY!$O$10:$O$309=ROWS($B$40:B104))),ACTIVITY!$J$10:$J$309)),"")</f>
        <v/>
      </c>
      <c r="J104" s="88"/>
      <c r="K104" s="34" t="str">
        <f>IFERROR(IF(LOOKUP(2,1/((ACTIVITY!$D$10:$D$309=LEFT($D$28,7))*(ACTIVITY!$O$10:$O$309=ROWS($B$40:B104))),ACTIVITY!$K$10:$K$309)=0,"",LOOKUP(2,1/((ACTIVITY!$D$10:$D$309=LEFT($D$28,7))*(ACTIVITY!$O$10:$O$309=ROWS($B$40:B104))),ACTIVITY!$K$10:$K$309)),"")</f>
        <v/>
      </c>
      <c r="L104" s="34" t="str">
        <f>IFERROR(IF(LOOKUP(2,1/((ACTIVITY!$D$10:$D$309=LEFT($D$28,7))*(ACTIVITY!$O$10:$O$309=ROWS($B$40:B104))),ACTIVITY!$L$10:$L$309)=0,"",LOOKUP(2,1/((ACTIVITY!$D$10:$D$309=LEFT($D$28,7))*(ACTIVITY!$O$10:$O$309=ROWS($B$40:B104))),ACTIVITY!$L$10:$L$309)),"")</f>
        <v/>
      </c>
      <c r="M104" s="34"/>
    </row>
    <row r="105" spans="2:13" ht="24" customHeight="1">
      <c r="B105" s="33" t="str">
        <f>IFERROR(IF(LOOKUP(2,1/((ACTIVITY!$D$10:$D$309=LEFT($D$28,7))*(ACTIVITY!$O$10:$O$309=ROWS($B$40:B105))),ACTIVITY!$F$10:$F$309)=0,"",LOOKUP(2,1/((ACTIVITY!$D$10:$D$309=LEFT($D$28,7))*(ACTIVITY!$O$10:$O$309=ROWS($B$40:B105))),ACTIVITY!$F$10:$F$309)),"")</f>
        <v/>
      </c>
      <c r="C105" s="34" t="str">
        <f>IFERROR(IF(LOOKUP(2,1/((ACTIVITY!$D$10:$D$309=LEFT($D$28,7))*(ACTIVITY!$O$10:$O$309=ROWS($B$40:B105))),ACTIVITY!$G$10:$G$309)=0,"",LOOKUP(2,1/((ACTIVITY!$D$10:$D$309=LEFT($D$28,7))*(ACTIVITY!$O$10:$O$309=ROWS($B$40:B105))),ACTIVITY!$G$10:$G$309)),"")</f>
        <v/>
      </c>
      <c r="D105" s="34"/>
      <c r="E105" s="88" t="str">
        <f>IFERROR(IF(LOOKUP(2,1/((ACTIVITY!$D$10:$D$309=LEFT($D$28,7))*(ACTIVITY!$O$10:$O$309=ROWS($B$40:B105))),ACTIVITY!$H$10:$H$309)=0,"",LOOKUP(2,1/((ACTIVITY!$D$10:$D$309=LEFT($D$28,7))*(ACTIVITY!$O$10:$O$309=ROWS($B$40:B105))),ACTIVITY!$H$10:$H$309)),"")</f>
        <v/>
      </c>
      <c r="F105" s="88"/>
      <c r="G105" s="34" t="str">
        <f>IFERROR(IF(LOOKUP(2,1/((ACTIVITY!$D$10:$D$309=LEFT($D$28,7))*(ACTIVITY!$O$10:$O$309=ROWS($B$40:B105))),ACTIVITY!$I$10:$I$309)=0,"",LOOKUP(2,1/((ACTIVITY!$D$10:$D$309=LEFT($D$28,7))*(ACTIVITY!$O$10:$O$309=ROWS($B$40:B105))),ACTIVITY!$I$10:$I$309)),"")</f>
        <v/>
      </c>
      <c r="H105" s="34"/>
      <c r="I105" s="88" t="str">
        <f>IFERROR(IF(LOOKUP(2,1/((ACTIVITY!$D$10:$D$309=LEFT($D$28,7))*(ACTIVITY!$O$10:$O$309=ROWS($B$40:B105))),ACTIVITY!$J$10:$J$309)=0,"",LOOKUP(2,1/((ACTIVITY!$D$10:$D$309=LEFT($D$28,7))*(ACTIVITY!$O$10:$O$309=ROWS($B$40:B105))),ACTIVITY!$J$10:$J$309)),"")</f>
        <v/>
      </c>
      <c r="J105" s="88"/>
      <c r="K105" s="34" t="str">
        <f>IFERROR(IF(LOOKUP(2,1/((ACTIVITY!$D$10:$D$309=LEFT($D$28,7))*(ACTIVITY!$O$10:$O$309=ROWS($B$40:B105))),ACTIVITY!$K$10:$K$309)=0,"",LOOKUP(2,1/((ACTIVITY!$D$10:$D$309=LEFT($D$28,7))*(ACTIVITY!$O$10:$O$309=ROWS($B$40:B105))),ACTIVITY!$K$10:$K$309)),"")</f>
        <v/>
      </c>
      <c r="L105" s="34" t="str">
        <f>IFERROR(IF(LOOKUP(2,1/((ACTIVITY!$D$10:$D$309=LEFT($D$28,7))*(ACTIVITY!$O$10:$O$309=ROWS($B$40:B105))),ACTIVITY!$L$10:$L$309)=0,"",LOOKUP(2,1/((ACTIVITY!$D$10:$D$309=LEFT($D$28,7))*(ACTIVITY!$O$10:$O$309=ROWS($B$40:B105))),ACTIVITY!$L$10:$L$309)),"")</f>
        <v/>
      </c>
      <c r="M105" s="34"/>
    </row>
    <row r="106" spans="2:13" ht="24" customHeight="1">
      <c r="B106" s="33" t="str">
        <f>IFERROR(IF(LOOKUP(2,1/((ACTIVITY!$D$10:$D$309=LEFT($D$28,7))*(ACTIVITY!$O$10:$O$309=ROWS($B$40:B106))),ACTIVITY!$F$10:$F$309)=0,"",LOOKUP(2,1/((ACTIVITY!$D$10:$D$309=LEFT($D$28,7))*(ACTIVITY!$O$10:$O$309=ROWS($B$40:B106))),ACTIVITY!$F$10:$F$309)),"")</f>
        <v/>
      </c>
      <c r="C106" s="34" t="str">
        <f>IFERROR(IF(LOOKUP(2,1/((ACTIVITY!$D$10:$D$309=LEFT($D$28,7))*(ACTIVITY!$O$10:$O$309=ROWS($B$40:B106))),ACTIVITY!$G$10:$G$309)=0,"",LOOKUP(2,1/((ACTIVITY!$D$10:$D$309=LEFT($D$28,7))*(ACTIVITY!$O$10:$O$309=ROWS($B$40:B106))),ACTIVITY!$G$10:$G$309)),"")</f>
        <v/>
      </c>
      <c r="D106" s="34"/>
      <c r="E106" s="88" t="str">
        <f>IFERROR(IF(LOOKUP(2,1/((ACTIVITY!$D$10:$D$309=LEFT($D$28,7))*(ACTIVITY!$O$10:$O$309=ROWS($B$40:B106))),ACTIVITY!$H$10:$H$309)=0,"",LOOKUP(2,1/((ACTIVITY!$D$10:$D$309=LEFT($D$28,7))*(ACTIVITY!$O$10:$O$309=ROWS($B$40:B106))),ACTIVITY!$H$10:$H$309)),"")</f>
        <v/>
      </c>
      <c r="F106" s="88"/>
      <c r="G106" s="34" t="str">
        <f>IFERROR(IF(LOOKUP(2,1/((ACTIVITY!$D$10:$D$309=LEFT($D$28,7))*(ACTIVITY!$O$10:$O$309=ROWS($B$40:B106))),ACTIVITY!$I$10:$I$309)=0,"",LOOKUP(2,1/((ACTIVITY!$D$10:$D$309=LEFT($D$28,7))*(ACTIVITY!$O$10:$O$309=ROWS($B$40:B106))),ACTIVITY!$I$10:$I$309)),"")</f>
        <v/>
      </c>
      <c r="H106" s="34"/>
      <c r="I106" s="88" t="str">
        <f>IFERROR(IF(LOOKUP(2,1/((ACTIVITY!$D$10:$D$309=LEFT($D$28,7))*(ACTIVITY!$O$10:$O$309=ROWS($B$40:B106))),ACTIVITY!$J$10:$J$309)=0,"",LOOKUP(2,1/((ACTIVITY!$D$10:$D$309=LEFT($D$28,7))*(ACTIVITY!$O$10:$O$309=ROWS($B$40:B106))),ACTIVITY!$J$10:$J$309)),"")</f>
        <v/>
      </c>
      <c r="J106" s="88"/>
      <c r="K106" s="34" t="str">
        <f>IFERROR(IF(LOOKUP(2,1/((ACTIVITY!$D$10:$D$309=LEFT($D$28,7))*(ACTIVITY!$O$10:$O$309=ROWS($B$40:B106))),ACTIVITY!$K$10:$K$309)=0,"",LOOKUP(2,1/((ACTIVITY!$D$10:$D$309=LEFT($D$28,7))*(ACTIVITY!$O$10:$O$309=ROWS($B$40:B106))),ACTIVITY!$K$10:$K$309)),"")</f>
        <v/>
      </c>
      <c r="L106" s="34" t="str">
        <f>IFERROR(IF(LOOKUP(2,1/((ACTIVITY!$D$10:$D$309=LEFT($D$28,7))*(ACTIVITY!$O$10:$O$309=ROWS($B$40:B106))),ACTIVITY!$L$10:$L$309)=0,"",LOOKUP(2,1/((ACTIVITY!$D$10:$D$309=LEFT($D$28,7))*(ACTIVITY!$O$10:$O$309=ROWS($B$40:B106))),ACTIVITY!$L$10:$L$309)),"")</f>
        <v/>
      </c>
      <c r="M106" s="34"/>
    </row>
    <row r="107" spans="2:13" ht="24" customHeight="1">
      <c r="B107" s="33" t="str">
        <f>IFERROR(IF(LOOKUP(2,1/((ACTIVITY!$D$10:$D$309=LEFT($D$28,7))*(ACTIVITY!$O$10:$O$309=ROWS($B$40:B107))),ACTIVITY!$F$10:$F$309)=0,"",LOOKUP(2,1/((ACTIVITY!$D$10:$D$309=LEFT($D$28,7))*(ACTIVITY!$O$10:$O$309=ROWS($B$40:B107))),ACTIVITY!$F$10:$F$309)),"")</f>
        <v/>
      </c>
      <c r="C107" s="34" t="str">
        <f>IFERROR(IF(LOOKUP(2,1/((ACTIVITY!$D$10:$D$309=LEFT($D$28,7))*(ACTIVITY!$O$10:$O$309=ROWS($B$40:B107))),ACTIVITY!$G$10:$G$309)=0,"",LOOKUP(2,1/((ACTIVITY!$D$10:$D$309=LEFT($D$28,7))*(ACTIVITY!$O$10:$O$309=ROWS($B$40:B107))),ACTIVITY!$G$10:$G$309)),"")</f>
        <v/>
      </c>
      <c r="D107" s="34"/>
      <c r="E107" s="88" t="str">
        <f>IFERROR(IF(LOOKUP(2,1/((ACTIVITY!$D$10:$D$309=LEFT($D$28,7))*(ACTIVITY!$O$10:$O$309=ROWS($B$40:B107))),ACTIVITY!$H$10:$H$309)=0,"",LOOKUP(2,1/((ACTIVITY!$D$10:$D$309=LEFT($D$28,7))*(ACTIVITY!$O$10:$O$309=ROWS($B$40:B107))),ACTIVITY!$H$10:$H$309)),"")</f>
        <v/>
      </c>
      <c r="F107" s="88"/>
      <c r="G107" s="34" t="str">
        <f>IFERROR(IF(LOOKUP(2,1/((ACTIVITY!$D$10:$D$309=LEFT($D$28,7))*(ACTIVITY!$O$10:$O$309=ROWS($B$40:B107))),ACTIVITY!$I$10:$I$309)=0,"",LOOKUP(2,1/((ACTIVITY!$D$10:$D$309=LEFT($D$28,7))*(ACTIVITY!$O$10:$O$309=ROWS($B$40:B107))),ACTIVITY!$I$10:$I$309)),"")</f>
        <v/>
      </c>
      <c r="H107" s="34"/>
      <c r="I107" s="88" t="str">
        <f>IFERROR(IF(LOOKUP(2,1/((ACTIVITY!$D$10:$D$309=LEFT($D$28,7))*(ACTIVITY!$O$10:$O$309=ROWS($B$40:B107))),ACTIVITY!$J$10:$J$309)=0,"",LOOKUP(2,1/((ACTIVITY!$D$10:$D$309=LEFT($D$28,7))*(ACTIVITY!$O$10:$O$309=ROWS($B$40:B107))),ACTIVITY!$J$10:$J$309)),"")</f>
        <v/>
      </c>
      <c r="J107" s="88"/>
      <c r="K107" s="34" t="str">
        <f>IFERROR(IF(LOOKUP(2,1/((ACTIVITY!$D$10:$D$309=LEFT($D$28,7))*(ACTIVITY!$O$10:$O$309=ROWS($B$40:B107))),ACTIVITY!$K$10:$K$309)=0,"",LOOKUP(2,1/((ACTIVITY!$D$10:$D$309=LEFT($D$28,7))*(ACTIVITY!$O$10:$O$309=ROWS($B$40:B107))),ACTIVITY!$K$10:$K$309)),"")</f>
        <v/>
      </c>
      <c r="L107" s="34" t="str">
        <f>IFERROR(IF(LOOKUP(2,1/((ACTIVITY!$D$10:$D$309=LEFT($D$28,7))*(ACTIVITY!$O$10:$O$309=ROWS($B$40:B107))),ACTIVITY!$L$10:$L$309)=0,"",LOOKUP(2,1/((ACTIVITY!$D$10:$D$309=LEFT($D$28,7))*(ACTIVITY!$O$10:$O$309=ROWS($B$40:B107))),ACTIVITY!$L$10:$L$309)),"")</f>
        <v/>
      </c>
      <c r="M107" s="34"/>
    </row>
    <row r="108" spans="2:13" ht="24" customHeight="1">
      <c r="B108" s="33" t="str">
        <f>IFERROR(IF(LOOKUP(2,1/((ACTIVITY!$D$10:$D$309=LEFT($D$28,7))*(ACTIVITY!$O$10:$O$309=ROWS($B$40:B108))),ACTIVITY!$F$10:$F$309)=0,"",LOOKUP(2,1/((ACTIVITY!$D$10:$D$309=LEFT($D$28,7))*(ACTIVITY!$O$10:$O$309=ROWS($B$40:B108))),ACTIVITY!$F$10:$F$309)),"")</f>
        <v/>
      </c>
      <c r="C108" s="34" t="str">
        <f>IFERROR(IF(LOOKUP(2,1/((ACTIVITY!$D$10:$D$309=LEFT($D$28,7))*(ACTIVITY!$O$10:$O$309=ROWS($B$40:B108))),ACTIVITY!$G$10:$G$309)=0,"",LOOKUP(2,1/((ACTIVITY!$D$10:$D$309=LEFT($D$28,7))*(ACTIVITY!$O$10:$O$309=ROWS($B$40:B108))),ACTIVITY!$G$10:$G$309)),"")</f>
        <v/>
      </c>
      <c r="D108" s="34"/>
      <c r="E108" s="88" t="str">
        <f>IFERROR(IF(LOOKUP(2,1/((ACTIVITY!$D$10:$D$309=LEFT($D$28,7))*(ACTIVITY!$O$10:$O$309=ROWS($B$40:B108))),ACTIVITY!$H$10:$H$309)=0,"",LOOKUP(2,1/((ACTIVITY!$D$10:$D$309=LEFT($D$28,7))*(ACTIVITY!$O$10:$O$309=ROWS($B$40:B108))),ACTIVITY!$H$10:$H$309)),"")</f>
        <v/>
      </c>
      <c r="F108" s="88"/>
      <c r="G108" s="34" t="str">
        <f>IFERROR(IF(LOOKUP(2,1/((ACTIVITY!$D$10:$D$309=LEFT($D$28,7))*(ACTIVITY!$O$10:$O$309=ROWS($B$40:B108))),ACTIVITY!$I$10:$I$309)=0,"",LOOKUP(2,1/((ACTIVITY!$D$10:$D$309=LEFT($D$28,7))*(ACTIVITY!$O$10:$O$309=ROWS($B$40:B108))),ACTIVITY!$I$10:$I$309)),"")</f>
        <v/>
      </c>
      <c r="H108" s="34"/>
      <c r="I108" s="88" t="str">
        <f>IFERROR(IF(LOOKUP(2,1/((ACTIVITY!$D$10:$D$309=LEFT($D$28,7))*(ACTIVITY!$O$10:$O$309=ROWS($B$40:B108))),ACTIVITY!$J$10:$J$309)=0,"",LOOKUP(2,1/((ACTIVITY!$D$10:$D$309=LEFT($D$28,7))*(ACTIVITY!$O$10:$O$309=ROWS($B$40:B108))),ACTIVITY!$J$10:$J$309)),"")</f>
        <v/>
      </c>
      <c r="J108" s="88"/>
      <c r="K108" s="34" t="str">
        <f>IFERROR(IF(LOOKUP(2,1/((ACTIVITY!$D$10:$D$309=LEFT($D$28,7))*(ACTIVITY!$O$10:$O$309=ROWS($B$40:B108))),ACTIVITY!$K$10:$K$309)=0,"",LOOKUP(2,1/((ACTIVITY!$D$10:$D$309=LEFT($D$28,7))*(ACTIVITY!$O$10:$O$309=ROWS($B$40:B108))),ACTIVITY!$K$10:$K$309)),"")</f>
        <v/>
      </c>
      <c r="L108" s="34" t="str">
        <f>IFERROR(IF(LOOKUP(2,1/((ACTIVITY!$D$10:$D$309=LEFT($D$28,7))*(ACTIVITY!$O$10:$O$309=ROWS($B$40:B108))),ACTIVITY!$L$10:$L$309)=0,"",LOOKUP(2,1/((ACTIVITY!$D$10:$D$309=LEFT($D$28,7))*(ACTIVITY!$O$10:$O$309=ROWS($B$40:B108))),ACTIVITY!$L$10:$L$309)),"")</f>
        <v/>
      </c>
      <c r="M108" s="34"/>
    </row>
    <row r="109" spans="2:13" ht="24" customHeight="1">
      <c r="B109" s="33" t="str">
        <f>IFERROR(IF(LOOKUP(2,1/((ACTIVITY!$D$10:$D$309=LEFT($D$28,7))*(ACTIVITY!$O$10:$O$309=ROWS($B$40:B109))),ACTIVITY!$F$10:$F$309)=0,"",LOOKUP(2,1/((ACTIVITY!$D$10:$D$309=LEFT($D$28,7))*(ACTIVITY!$O$10:$O$309=ROWS($B$40:B109))),ACTIVITY!$F$10:$F$309)),"")</f>
        <v/>
      </c>
      <c r="C109" s="34" t="str">
        <f>IFERROR(IF(LOOKUP(2,1/((ACTIVITY!$D$10:$D$309=LEFT($D$28,7))*(ACTIVITY!$O$10:$O$309=ROWS($B$40:B109))),ACTIVITY!$G$10:$G$309)=0,"",LOOKUP(2,1/((ACTIVITY!$D$10:$D$309=LEFT($D$28,7))*(ACTIVITY!$O$10:$O$309=ROWS($B$40:B109))),ACTIVITY!$G$10:$G$309)),"")</f>
        <v/>
      </c>
      <c r="D109" s="34"/>
      <c r="E109" s="88" t="str">
        <f>IFERROR(IF(LOOKUP(2,1/((ACTIVITY!$D$10:$D$309=LEFT($D$28,7))*(ACTIVITY!$O$10:$O$309=ROWS($B$40:B109))),ACTIVITY!$H$10:$H$309)=0,"",LOOKUP(2,1/((ACTIVITY!$D$10:$D$309=LEFT($D$28,7))*(ACTIVITY!$O$10:$O$309=ROWS($B$40:B109))),ACTIVITY!$H$10:$H$309)),"")</f>
        <v/>
      </c>
      <c r="F109" s="88"/>
      <c r="G109" s="34" t="str">
        <f>IFERROR(IF(LOOKUP(2,1/((ACTIVITY!$D$10:$D$309=LEFT($D$28,7))*(ACTIVITY!$O$10:$O$309=ROWS($B$40:B109))),ACTIVITY!$I$10:$I$309)=0,"",LOOKUP(2,1/((ACTIVITY!$D$10:$D$309=LEFT($D$28,7))*(ACTIVITY!$O$10:$O$309=ROWS($B$40:B109))),ACTIVITY!$I$10:$I$309)),"")</f>
        <v/>
      </c>
      <c r="H109" s="34"/>
      <c r="I109" s="88" t="str">
        <f>IFERROR(IF(LOOKUP(2,1/((ACTIVITY!$D$10:$D$309=LEFT($D$28,7))*(ACTIVITY!$O$10:$O$309=ROWS($B$40:B109))),ACTIVITY!$J$10:$J$309)=0,"",LOOKUP(2,1/((ACTIVITY!$D$10:$D$309=LEFT($D$28,7))*(ACTIVITY!$O$10:$O$309=ROWS($B$40:B109))),ACTIVITY!$J$10:$J$309)),"")</f>
        <v/>
      </c>
      <c r="J109" s="88"/>
      <c r="K109" s="34" t="str">
        <f>IFERROR(IF(LOOKUP(2,1/((ACTIVITY!$D$10:$D$309=LEFT($D$28,7))*(ACTIVITY!$O$10:$O$309=ROWS($B$40:B109))),ACTIVITY!$K$10:$K$309)=0,"",LOOKUP(2,1/((ACTIVITY!$D$10:$D$309=LEFT($D$28,7))*(ACTIVITY!$O$10:$O$309=ROWS($B$40:B109))),ACTIVITY!$K$10:$K$309)),"")</f>
        <v/>
      </c>
      <c r="L109" s="34" t="str">
        <f>IFERROR(IF(LOOKUP(2,1/((ACTIVITY!$D$10:$D$309=LEFT($D$28,7))*(ACTIVITY!$O$10:$O$309=ROWS($B$40:B109))),ACTIVITY!$L$10:$L$309)=0,"",LOOKUP(2,1/((ACTIVITY!$D$10:$D$309=LEFT($D$28,7))*(ACTIVITY!$O$10:$O$309=ROWS($B$40:B109))),ACTIVITY!$L$10:$L$309)),"")</f>
        <v/>
      </c>
      <c r="M109" s="34"/>
    </row>
    <row r="110" spans="2:13" ht="24" customHeight="1">
      <c r="B110" s="33" t="str">
        <f>IFERROR(IF(LOOKUP(2,1/((ACTIVITY!$D$10:$D$309=LEFT($D$28,7))*(ACTIVITY!$O$10:$O$309=ROWS($B$40:B110))),ACTIVITY!$F$10:$F$309)=0,"",LOOKUP(2,1/((ACTIVITY!$D$10:$D$309=LEFT($D$28,7))*(ACTIVITY!$O$10:$O$309=ROWS($B$40:B110))),ACTIVITY!$F$10:$F$309)),"")</f>
        <v/>
      </c>
      <c r="C110" s="34" t="str">
        <f>IFERROR(IF(LOOKUP(2,1/((ACTIVITY!$D$10:$D$309=LEFT($D$28,7))*(ACTIVITY!$O$10:$O$309=ROWS($B$40:B110))),ACTIVITY!$G$10:$G$309)=0,"",LOOKUP(2,1/((ACTIVITY!$D$10:$D$309=LEFT($D$28,7))*(ACTIVITY!$O$10:$O$309=ROWS($B$40:B110))),ACTIVITY!$G$10:$G$309)),"")</f>
        <v/>
      </c>
      <c r="D110" s="34"/>
      <c r="E110" s="88" t="str">
        <f>IFERROR(IF(LOOKUP(2,1/((ACTIVITY!$D$10:$D$309=LEFT($D$28,7))*(ACTIVITY!$O$10:$O$309=ROWS($B$40:B110))),ACTIVITY!$H$10:$H$309)=0,"",LOOKUP(2,1/((ACTIVITY!$D$10:$D$309=LEFT($D$28,7))*(ACTIVITY!$O$10:$O$309=ROWS($B$40:B110))),ACTIVITY!$H$10:$H$309)),"")</f>
        <v/>
      </c>
      <c r="F110" s="88"/>
      <c r="G110" s="34" t="str">
        <f>IFERROR(IF(LOOKUP(2,1/((ACTIVITY!$D$10:$D$309=LEFT($D$28,7))*(ACTIVITY!$O$10:$O$309=ROWS($B$40:B110))),ACTIVITY!$I$10:$I$309)=0,"",LOOKUP(2,1/((ACTIVITY!$D$10:$D$309=LEFT($D$28,7))*(ACTIVITY!$O$10:$O$309=ROWS($B$40:B110))),ACTIVITY!$I$10:$I$309)),"")</f>
        <v/>
      </c>
      <c r="H110" s="34"/>
      <c r="I110" s="88" t="str">
        <f>IFERROR(IF(LOOKUP(2,1/((ACTIVITY!$D$10:$D$309=LEFT($D$28,7))*(ACTIVITY!$O$10:$O$309=ROWS($B$40:B110))),ACTIVITY!$J$10:$J$309)=0,"",LOOKUP(2,1/((ACTIVITY!$D$10:$D$309=LEFT($D$28,7))*(ACTIVITY!$O$10:$O$309=ROWS($B$40:B110))),ACTIVITY!$J$10:$J$309)),"")</f>
        <v/>
      </c>
      <c r="J110" s="88"/>
      <c r="K110" s="34" t="str">
        <f>IFERROR(IF(LOOKUP(2,1/((ACTIVITY!$D$10:$D$309=LEFT($D$28,7))*(ACTIVITY!$O$10:$O$309=ROWS($B$40:B110))),ACTIVITY!$K$10:$K$309)=0,"",LOOKUP(2,1/((ACTIVITY!$D$10:$D$309=LEFT($D$28,7))*(ACTIVITY!$O$10:$O$309=ROWS($B$40:B110))),ACTIVITY!$K$10:$K$309)),"")</f>
        <v/>
      </c>
      <c r="L110" s="34" t="str">
        <f>IFERROR(IF(LOOKUP(2,1/((ACTIVITY!$D$10:$D$309=LEFT($D$28,7))*(ACTIVITY!$O$10:$O$309=ROWS($B$40:B110))),ACTIVITY!$L$10:$L$309)=0,"",LOOKUP(2,1/((ACTIVITY!$D$10:$D$309=LEFT($D$28,7))*(ACTIVITY!$O$10:$O$309=ROWS($B$40:B110))),ACTIVITY!$L$10:$L$309)),"")</f>
        <v/>
      </c>
      <c r="M110" s="34"/>
    </row>
    <row r="111" spans="2:13" ht="24" customHeight="1">
      <c r="B111" s="33" t="str">
        <f>IFERROR(IF(LOOKUP(2,1/((ACTIVITY!$D$10:$D$309=LEFT($D$28,7))*(ACTIVITY!$O$10:$O$309=ROWS($B$40:B111))),ACTIVITY!$F$10:$F$309)=0,"",LOOKUP(2,1/((ACTIVITY!$D$10:$D$309=LEFT($D$28,7))*(ACTIVITY!$O$10:$O$309=ROWS($B$40:B111))),ACTIVITY!$F$10:$F$309)),"")</f>
        <v/>
      </c>
      <c r="C111" s="34" t="str">
        <f>IFERROR(IF(LOOKUP(2,1/((ACTIVITY!$D$10:$D$309=LEFT($D$28,7))*(ACTIVITY!$O$10:$O$309=ROWS($B$40:B111))),ACTIVITY!$G$10:$G$309)=0,"",LOOKUP(2,1/((ACTIVITY!$D$10:$D$309=LEFT($D$28,7))*(ACTIVITY!$O$10:$O$309=ROWS($B$40:B111))),ACTIVITY!$G$10:$G$309)),"")</f>
        <v/>
      </c>
      <c r="D111" s="34"/>
      <c r="E111" s="88" t="str">
        <f>IFERROR(IF(LOOKUP(2,1/((ACTIVITY!$D$10:$D$309=LEFT($D$28,7))*(ACTIVITY!$O$10:$O$309=ROWS($B$40:B111))),ACTIVITY!$H$10:$H$309)=0,"",LOOKUP(2,1/((ACTIVITY!$D$10:$D$309=LEFT($D$28,7))*(ACTIVITY!$O$10:$O$309=ROWS($B$40:B111))),ACTIVITY!$H$10:$H$309)),"")</f>
        <v/>
      </c>
      <c r="F111" s="88"/>
      <c r="G111" s="34" t="str">
        <f>IFERROR(IF(LOOKUP(2,1/((ACTIVITY!$D$10:$D$309=LEFT($D$28,7))*(ACTIVITY!$O$10:$O$309=ROWS($B$40:B111))),ACTIVITY!$I$10:$I$309)=0,"",LOOKUP(2,1/((ACTIVITY!$D$10:$D$309=LEFT($D$28,7))*(ACTIVITY!$O$10:$O$309=ROWS($B$40:B111))),ACTIVITY!$I$10:$I$309)),"")</f>
        <v/>
      </c>
      <c r="H111" s="34"/>
      <c r="I111" s="88" t="str">
        <f>IFERROR(IF(LOOKUP(2,1/((ACTIVITY!$D$10:$D$309=LEFT($D$28,7))*(ACTIVITY!$O$10:$O$309=ROWS($B$40:B111))),ACTIVITY!$J$10:$J$309)=0,"",LOOKUP(2,1/((ACTIVITY!$D$10:$D$309=LEFT($D$28,7))*(ACTIVITY!$O$10:$O$309=ROWS($B$40:B111))),ACTIVITY!$J$10:$J$309)),"")</f>
        <v/>
      </c>
      <c r="J111" s="88"/>
      <c r="K111" s="34" t="str">
        <f>IFERROR(IF(LOOKUP(2,1/((ACTIVITY!$D$10:$D$309=LEFT($D$28,7))*(ACTIVITY!$O$10:$O$309=ROWS($B$40:B111))),ACTIVITY!$K$10:$K$309)=0,"",LOOKUP(2,1/((ACTIVITY!$D$10:$D$309=LEFT($D$28,7))*(ACTIVITY!$O$10:$O$309=ROWS($B$40:B111))),ACTIVITY!$K$10:$K$309)),"")</f>
        <v/>
      </c>
      <c r="L111" s="34" t="str">
        <f>IFERROR(IF(LOOKUP(2,1/((ACTIVITY!$D$10:$D$309=LEFT($D$28,7))*(ACTIVITY!$O$10:$O$309=ROWS($B$40:B111))),ACTIVITY!$L$10:$L$309)=0,"",LOOKUP(2,1/((ACTIVITY!$D$10:$D$309=LEFT($D$28,7))*(ACTIVITY!$O$10:$O$309=ROWS($B$40:B111))),ACTIVITY!$L$10:$L$309)),"")</f>
        <v/>
      </c>
      <c r="M111" s="34"/>
    </row>
    <row r="112" spans="2:13" ht="24" customHeight="1">
      <c r="B112" s="33" t="str">
        <f>IFERROR(IF(LOOKUP(2,1/((ACTIVITY!$D$10:$D$309=LEFT($D$28,7))*(ACTIVITY!$O$10:$O$309=ROWS($B$40:B112))),ACTIVITY!$F$10:$F$309)=0,"",LOOKUP(2,1/((ACTIVITY!$D$10:$D$309=LEFT($D$28,7))*(ACTIVITY!$O$10:$O$309=ROWS($B$40:B112))),ACTIVITY!$F$10:$F$309)),"")</f>
        <v/>
      </c>
      <c r="C112" s="34" t="str">
        <f>IFERROR(IF(LOOKUP(2,1/((ACTIVITY!$D$10:$D$309=LEFT($D$28,7))*(ACTIVITY!$O$10:$O$309=ROWS($B$40:B112))),ACTIVITY!$G$10:$G$309)=0,"",LOOKUP(2,1/((ACTIVITY!$D$10:$D$309=LEFT($D$28,7))*(ACTIVITY!$O$10:$O$309=ROWS($B$40:B112))),ACTIVITY!$G$10:$G$309)),"")</f>
        <v/>
      </c>
      <c r="D112" s="34"/>
      <c r="E112" s="88" t="str">
        <f>IFERROR(IF(LOOKUP(2,1/((ACTIVITY!$D$10:$D$309=LEFT($D$28,7))*(ACTIVITY!$O$10:$O$309=ROWS($B$40:B112))),ACTIVITY!$H$10:$H$309)=0,"",LOOKUP(2,1/((ACTIVITY!$D$10:$D$309=LEFT($D$28,7))*(ACTIVITY!$O$10:$O$309=ROWS($B$40:B112))),ACTIVITY!$H$10:$H$309)),"")</f>
        <v/>
      </c>
      <c r="F112" s="88"/>
      <c r="G112" s="34" t="str">
        <f>IFERROR(IF(LOOKUP(2,1/((ACTIVITY!$D$10:$D$309=LEFT($D$28,7))*(ACTIVITY!$O$10:$O$309=ROWS($B$40:B112))),ACTIVITY!$I$10:$I$309)=0,"",LOOKUP(2,1/((ACTIVITY!$D$10:$D$309=LEFT($D$28,7))*(ACTIVITY!$O$10:$O$309=ROWS($B$40:B112))),ACTIVITY!$I$10:$I$309)),"")</f>
        <v/>
      </c>
      <c r="H112" s="34"/>
      <c r="I112" s="88" t="str">
        <f>IFERROR(IF(LOOKUP(2,1/((ACTIVITY!$D$10:$D$309=LEFT($D$28,7))*(ACTIVITY!$O$10:$O$309=ROWS($B$40:B112))),ACTIVITY!$J$10:$J$309)=0,"",LOOKUP(2,1/((ACTIVITY!$D$10:$D$309=LEFT($D$28,7))*(ACTIVITY!$O$10:$O$309=ROWS($B$40:B112))),ACTIVITY!$J$10:$J$309)),"")</f>
        <v/>
      </c>
      <c r="J112" s="88"/>
      <c r="K112" s="34" t="str">
        <f>IFERROR(IF(LOOKUP(2,1/((ACTIVITY!$D$10:$D$309=LEFT($D$28,7))*(ACTIVITY!$O$10:$O$309=ROWS($B$40:B112))),ACTIVITY!$K$10:$K$309)=0,"",LOOKUP(2,1/((ACTIVITY!$D$10:$D$309=LEFT($D$28,7))*(ACTIVITY!$O$10:$O$309=ROWS($B$40:B112))),ACTIVITY!$K$10:$K$309)),"")</f>
        <v/>
      </c>
      <c r="L112" s="34" t="str">
        <f>IFERROR(IF(LOOKUP(2,1/((ACTIVITY!$D$10:$D$309=LEFT($D$28,7))*(ACTIVITY!$O$10:$O$309=ROWS($B$40:B112))),ACTIVITY!$L$10:$L$309)=0,"",LOOKUP(2,1/((ACTIVITY!$D$10:$D$309=LEFT($D$28,7))*(ACTIVITY!$O$10:$O$309=ROWS($B$40:B112))),ACTIVITY!$L$10:$L$309)),"")</f>
        <v/>
      </c>
      <c r="M112" s="34"/>
    </row>
    <row r="113" spans="2:13" ht="24" customHeight="1">
      <c r="B113" s="33" t="str">
        <f>IFERROR(IF(LOOKUP(2,1/((ACTIVITY!$D$10:$D$309=LEFT($D$28,7))*(ACTIVITY!$O$10:$O$309=ROWS($B$40:B113))),ACTIVITY!$F$10:$F$309)=0,"",LOOKUP(2,1/((ACTIVITY!$D$10:$D$309=LEFT($D$28,7))*(ACTIVITY!$O$10:$O$309=ROWS($B$40:B113))),ACTIVITY!$F$10:$F$309)),"")</f>
        <v/>
      </c>
      <c r="C113" s="34" t="str">
        <f>IFERROR(IF(LOOKUP(2,1/((ACTIVITY!$D$10:$D$309=LEFT($D$28,7))*(ACTIVITY!$O$10:$O$309=ROWS($B$40:B113))),ACTIVITY!$G$10:$G$309)=0,"",LOOKUP(2,1/((ACTIVITY!$D$10:$D$309=LEFT($D$28,7))*(ACTIVITY!$O$10:$O$309=ROWS($B$40:B113))),ACTIVITY!$G$10:$G$309)),"")</f>
        <v/>
      </c>
      <c r="D113" s="34"/>
      <c r="E113" s="88" t="str">
        <f>IFERROR(IF(LOOKUP(2,1/((ACTIVITY!$D$10:$D$309=LEFT($D$28,7))*(ACTIVITY!$O$10:$O$309=ROWS($B$40:B113))),ACTIVITY!$H$10:$H$309)=0,"",LOOKUP(2,1/((ACTIVITY!$D$10:$D$309=LEFT($D$28,7))*(ACTIVITY!$O$10:$O$309=ROWS($B$40:B113))),ACTIVITY!$H$10:$H$309)),"")</f>
        <v/>
      </c>
      <c r="F113" s="88"/>
      <c r="G113" s="34" t="str">
        <f>IFERROR(IF(LOOKUP(2,1/((ACTIVITY!$D$10:$D$309=LEFT($D$28,7))*(ACTIVITY!$O$10:$O$309=ROWS($B$40:B113))),ACTIVITY!$I$10:$I$309)=0,"",LOOKUP(2,1/((ACTIVITY!$D$10:$D$309=LEFT($D$28,7))*(ACTIVITY!$O$10:$O$309=ROWS($B$40:B113))),ACTIVITY!$I$10:$I$309)),"")</f>
        <v/>
      </c>
      <c r="H113" s="34"/>
      <c r="I113" s="88" t="str">
        <f>IFERROR(IF(LOOKUP(2,1/((ACTIVITY!$D$10:$D$309=LEFT($D$28,7))*(ACTIVITY!$O$10:$O$309=ROWS($B$40:B113))),ACTIVITY!$J$10:$J$309)=0,"",LOOKUP(2,1/((ACTIVITY!$D$10:$D$309=LEFT($D$28,7))*(ACTIVITY!$O$10:$O$309=ROWS($B$40:B113))),ACTIVITY!$J$10:$J$309)),"")</f>
        <v/>
      </c>
      <c r="J113" s="88"/>
      <c r="K113" s="34" t="str">
        <f>IFERROR(IF(LOOKUP(2,1/((ACTIVITY!$D$10:$D$309=LEFT($D$28,7))*(ACTIVITY!$O$10:$O$309=ROWS($B$40:B113))),ACTIVITY!$K$10:$K$309)=0,"",LOOKUP(2,1/((ACTIVITY!$D$10:$D$309=LEFT($D$28,7))*(ACTIVITY!$O$10:$O$309=ROWS($B$40:B113))),ACTIVITY!$K$10:$K$309)),"")</f>
        <v/>
      </c>
      <c r="L113" s="34" t="str">
        <f>IFERROR(IF(LOOKUP(2,1/((ACTIVITY!$D$10:$D$309=LEFT($D$28,7))*(ACTIVITY!$O$10:$O$309=ROWS($B$40:B113))),ACTIVITY!$L$10:$L$309)=0,"",LOOKUP(2,1/((ACTIVITY!$D$10:$D$309=LEFT($D$28,7))*(ACTIVITY!$O$10:$O$309=ROWS($B$40:B113))),ACTIVITY!$L$10:$L$309)),"")</f>
        <v/>
      </c>
      <c r="M113" s="34"/>
    </row>
    <row r="114" spans="2:13" ht="24" customHeight="1">
      <c r="B114" s="33" t="str">
        <f>IFERROR(IF(LOOKUP(2,1/((ACTIVITY!$D$10:$D$309=LEFT($D$28,7))*(ACTIVITY!$O$10:$O$309=ROWS($B$40:B114))),ACTIVITY!$F$10:$F$309)=0,"",LOOKUP(2,1/((ACTIVITY!$D$10:$D$309=LEFT($D$28,7))*(ACTIVITY!$O$10:$O$309=ROWS($B$40:B114))),ACTIVITY!$F$10:$F$309)),"")</f>
        <v/>
      </c>
      <c r="C114" s="34" t="str">
        <f>IFERROR(IF(LOOKUP(2,1/((ACTIVITY!$D$10:$D$309=LEFT($D$28,7))*(ACTIVITY!$O$10:$O$309=ROWS($B$40:B114))),ACTIVITY!$G$10:$G$309)=0,"",LOOKUP(2,1/((ACTIVITY!$D$10:$D$309=LEFT($D$28,7))*(ACTIVITY!$O$10:$O$309=ROWS($B$40:B114))),ACTIVITY!$G$10:$G$309)),"")</f>
        <v/>
      </c>
      <c r="D114" s="34"/>
      <c r="E114" s="88" t="str">
        <f>IFERROR(IF(LOOKUP(2,1/((ACTIVITY!$D$10:$D$309=LEFT($D$28,7))*(ACTIVITY!$O$10:$O$309=ROWS($B$40:B114))),ACTIVITY!$H$10:$H$309)=0,"",LOOKUP(2,1/((ACTIVITY!$D$10:$D$309=LEFT($D$28,7))*(ACTIVITY!$O$10:$O$309=ROWS($B$40:B114))),ACTIVITY!$H$10:$H$309)),"")</f>
        <v/>
      </c>
      <c r="F114" s="88"/>
      <c r="G114" s="34" t="str">
        <f>IFERROR(IF(LOOKUP(2,1/((ACTIVITY!$D$10:$D$309=LEFT($D$28,7))*(ACTIVITY!$O$10:$O$309=ROWS($B$40:B114))),ACTIVITY!$I$10:$I$309)=0,"",LOOKUP(2,1/((ACTIVITY!$D$10:$D$309=LEFT($D$28,7))*(ACTIVITY!$O$10:$O$309=ROWS($B$40:B114))),ACTIVITY!$I$10:$I$309)),"")</f>
        <v/>
      </c>
      <c r="H114" s="34"/>
      <c r="I114" s="88" t="str">
        <f>IFERROR(IF(LOOKUP(2,1/((ACTIVITY!$D$10:$D$309=LEFT($D$28,7))*(ACTIVITY!$O$10:$O$309=ROWS($B$40:B114))),ACTIVITY!$J$10:$J$309)=0,"",LOOKUP(2,1/((ACTIVITY!$D$10:$D$309=LEFT($D$28,7))*(ACTIVITY!$O$10:$O$309=ROWS($B$40:B114))),ACTIVITY!$J$10:$J$309)),"")</f>
        <v/>
      </c>
      <c r="J114" s="88"/>
      <c r="K114" s="34" t="str">
        <f>IFERROR(IF(LOOKUP(2,1/((ACTIVITY!$D$10:$D$309=LEFT($D$28,7))*(ACTIVITY!$O$10:$O$309=ROWS($B$40:B114))),ACTIVITY!$K$10:$K$309)=0,"",LOOKUP(2,1/((ACTIVITY!$D$10:$D$309=LEFT($D$28,7))*(ACTIVITY!$O$10:$O$309=ROWS($B$40:B114))),ACTIVITY!$K$10:$K$309)),"")</f>
        <v/>
      </c>
      <c r="L114" s="34" t="str">
        <f>IFERROR(IF(LOOKUP(2,1/((ACTIVITY!$D$10:$D$309=LEFT($D$28,7))*(ACTIVITY!$O$10:$O$309=ROWS($B$40:B114))),ACTIVITY!$L$10:$L$309)=0,"",LOOKUP(2,1/((ACTIVITY!$D$10:$D$309=LEFT($D$28,7))*(ACTIVITY!$O$10:$O$309=ROWS($B$40:B114))),ACTIVITY!$L$10:$L$309)),"")</f>
        <v/>
      </c>
      <c r="M114" s="34"/>
    </row>
    <row r="115" spans="2:13" ht="24" customHeight="1">
      <c r="B115" s="33" t="str">
        <f>IFERROR(IF(LOOKUP(2,1/((ACTIVITY!$D$10:$D$309=LEFT($D$28,7))*(ACTIVITY!$O$10:$O$309=ROWS($B$40:B115))),ACTIVITY!$F$10:$F$309)=0,"",LOOKUP(2,1/((ACTIVITY!$D$10:$D$309=LEFT($D$28,7))*(ACTIVITY!$O$10:$O$309=ROWS($B$40:B115))),ACTIVITY!$F$10:$F$309)),"")</f>
        <v/>
      </c>
      <c r="C115" s="34" t="str">
        <f>IFERROR(IF(LOOKUP(2,1/((ACTIVITY!$D$10:$D$309=LEFT($D$28,7))*(ACTIVITY!$O$10:$O$309=ROWS($B$40:B115))),ACTIVITY!$G$10:$G$309)=0,"",LOOKUP(2,1/((ACTIVITY!$D$10:$D$309=LEFT($D$28,7))*(ACTIVITY!$O$10:$O$309=ROWS($B$40:B115))),ACTIVITY!$G$10:$G$309)),"")</f>
        <v/>
      </c>
      <c r="D115" s="34"/>
      <c r="E115" s="88" t="str">
        <f>IFERROR(IF(LOOKUP(2,1/((ACTIVITY!$D$10:$D$309=LEFT($D$28,7))*(ACTIVITY!$O$10:$O$309=ROWS($B$40:B115))),ACTIVITY!$H$10:$H$309)=0,"",LOOKUP(2,1/((ACTIVITY!$D$10:$D$309=LEFT($D$28,7))*(ACTIVITY!$O$10:$O$309=ROWS($B$40:B115))),ACTIVITY!$H$10:$H$309)),"")</f>
        <v/>
      </c>
      <c r="F115" s="88"/>
      <c r="G115" s="34" t="str">
        <f>IFERROR(IF(LOOKUP(2,1/((ACTIVITY!$D$10:$D$309=LEFT($D$28,7))*(ACTIVITY!$O$10:$O$309=ROWS($B$40:B115))),ACTIVITY!$I$10:$I$309)=0,"",LOOKUP(2,1/((ACTIVITY!$D$10:$D$309=LEFT($D$28,7))*(ACTIVITY!$O$10:$O$309=ROWS($B$40:B115))),ACTIVITY!$I$10:$I$309)),"")</f>
        <v/>
      </c>
      <c r="H115" s="34"/>
      <c r="I115" s="88" t="str">
        <f>IFERROR(IF(LOOKUP(2,1/((ACTIVITY!$D$10:$D$309=LEFT($D$28,7))*(ACTIVITY!$O$10:$O$309=ROWS($B$40:B115))),ACTIVITY!$J$10:$J$309)=0,"",LOOKUP(2,1/((ACTIVITY!$D$10:$D$309=LEFT($D$28,7))*(ACTIVITY!$O$10:$O$309=ROWS($B$40:B115))),ACTIVITY!$J$10:$J$309)),"")</f>
        <v/>
      </c>
      <c r="J115" s="88"/>
      <c r="K115" s="34" t="str">
        <f>IFERROR(IF(LOOKUP(2,1/((ACTIVITY!$D$10:$D$309=LEFT($D$28,7))*(ACTIVITY!$O$10:$O$309=ROWS($B$40:B115))),ACTIVITY!$K$10:$K$309)=0,"",LOOKUP(2,1/((ACTIVITY!$D$10:$D$309=LEFT($D$28,7))*(ACTIVITY!$O$10:$O$309=ROWS($B$40:B115))),ACTIVITY!$K$10:$K$309)),"")</f>
        <v/>
      </c>
      <c r="L115" s="34" t="str">
        <f>IFERROR(IF(LOOKUP(2,1/((ACTIVITY!$D$10:$D$309=LEFT($D$28,7))*(ACTIVITY!$O$10:$O$309=ROWS($B$40:B115))),ACTIVITY!$L$10:$L$309)=0,"",LOOKUP(2,1/((ACTIVITY!$D$10:$D$309=LEFT($D$28,7))*(ACTIVITY!$O$10:$O$309=ROWS($B$40:B115))),ACTIVITY!$L$10:$L$309)),"")</f>
        <v/>
      </c>
      <c r="M115" s="34"/>
    </row>
    <row r="116" spans="2:13" ht="24" customHeight="1">
      <c r="B116" s="33" t="str">
        <f>IFERROR(IF(LOOKUP(2,1/((ACTIVITY!$D$10:$D$309=LEFT($D$28,7))*(ACTIVITY!$O$10:$O$309=ROWS($B$40:B116))),ACTIVITY!$F$10:$F$309)=0,"",LOOKUP(2,1/((ACTIVITY!$D$10:$D$309=LEFT($D$28,7))*(ACTIVITY!$O$10:$O$309=ROWS($B$40:B116))),ACTIVITY!$F$10:$F$309)),"")</f>
        <v/>
      </c>
      <c r="C116" s="34" t="str">
        <f>IFERROR(IF(LOOKUP(2,1/((ACTIVITY!$D$10:$D$309=LEFT($D$28,7))*(ACTIVITY!$O$10:$O$309=ROWS($B$40:B116))),ACTIVITY!$G$10:$G$309)=0,"",LOOKUP(2,1/((ACTIVITY!$D$10:$D$309=LEFT($D$28,7))*(ACTIVITY!$O$10:$O$309=ROWS($B$40:B116))),ACTIVITY!$G$10:$G$309)),"")</f>
        <v/>
      </c>
      <c r="D116" s="34"/>
      <c r="E116" s="88" t="str">
        <f>IFERROR(IF(LOOKUP(2,1/((ACTIVITY!$D$10:$D$309=LEFT($D$28,7))*(ACTIVITY!$O$10:$O$309=ROWS($B$40:B116))),ACTIVITY!$H$10:$H$309)=0,"",LOOKUP(2,1/((ACTIVITY!$D$10:$D$309=LEFT($D$28,7))*(ACTIVITY!$O$10:$O$309=ROWS($B$40:B116))),ACTIVITY!$H$10:$H$309)),"")</f>
        <v/>
      </c>
      <c r="F116" s="88"/>
      <c r="G116" s="34" t="str">
        <f>IFERROR(IF(LOOKUP(2,1/((ACTIVITY!$D$10:$D$309=LEFT($D$28,7))*(ACTIVITY!$O$10:$O$309=ROWS($B$40:B116))),ACTIVITY!$I$10:$I$309)=0,"",LOOKUP(2,1/((ACTIVITY!$D$10:$D$309=LEFT($D$28,7))*(ACTIVITY!$O$10:$O$309=ROWS($B$40:B116))),ACTIVITY!$I$10:$I$309)),"")</f>
        <v/>
      </c>
      <c r="H116" s="34"/>
      <c r="I116" s="88" t="str">
        <f>IFERROR(IF(LOOKUP(2,1/((ACTIVITY!$D$10:$D$309=LEFT($D$28,7))*(ACTIVITY!$O$10:$O$309=ROWS($B$40:B116))),ACTIVITY!$J$10:$J$309)=0,"",LOOKUP(2,1/((ACTIVITY!$D$10:$D$309=LEFT($D$28,7))*(ACTIVITY!$O$10:$O$309=ROWS($B$40:B116))),ACTIVITY!$J$10:$J$309)),"")</f>
        <v/>
      </c>
      <c r="J116" s="88"/>
      <c r="K116" s="34" t="str">
        <f>IFERROR(IF(LOOKUP(2,1/((ACTIVITY!$D$10:$D$309=LEFT($D$28,7))*(ACTIVITY!$O$10:$O$309=ROWS($B$40:B116))),ACTIVITY!$K$10:$K$309)=0,"",LOOKUP(2,1/((ACTIVITY!$D$10:$D$309=LEFT($D$28,7))*(ACTIVITY!$O$10:$O$309=ROWS($B$40:B116))),ACTIVITY!$K$10:$K$309)),"")</f>
        <v/>
      </c>
      <c r="L116" s="34" t="str">
        <f>IFERROR(IF(LOOKUP(2,1/((ACTIVITY!$D$10:$D$309=LEFT($D$28,7))*(ACTIVITY!$O$10:$O$309=ROWS($B$40:B116))),ACTIVITY!$L$10:$L$309)=0,"",LOOKUP(2,1/((ACTIVITY!$D$10:$D$309=LEFT($D$28,7))*(ACTIVITY!$O$10:$O$309=ROWS($B$40:B116))),ACTIVITY!$L$10:$L$309)),"")</f>
        <v/>
      </c>
      <c r="M116" s="34"/>
    </row>
    <row r="117" spans="2:13" ht="24" customHeight="1">
      <c r="B117" s="33" t="str">
        <f>IFERROR(IF(LOOKUP(2,1/((ACTIVITY!$D$10:$D$309=LEFT($D$28,7))*(ACTIVITY!$O$10:$O$309=ROWS($B$40:B117))),ACTIVITY!$F$10:$F$309)=0,"",LOOKUP(2,1/((ACTIVITY!$D$10:$D$309=LEFT($D$28,7))*(ACTIVITY!$O$10:$O$309=ROWS($B$40:B117))),ACTIVITY!$F$10:$F$309)),"")</f>
        <v/>
      </c>
      <c r="C117" s="34" t="str">
        <f>IFERROR(IF(LOOKUP(2,1/((ACTIVITY!$D$10:$D$309=LEFT($D$28,7))*(ACTIVITY!$O$10:$O$309=ROWS($B$40:B117))),ACTIVITY!$G$10:$G$309)=0,"",LOOKUP(2,1/((ACTIVITY!$D$10:$D$309=LEFT($D$28,7))*(ACTIVITY!$O$10:$O$309=ROWS($B$40:B117))),ACTIVITY!$G$10:$G$309)),"")</f>
        <v/>
      </c>
      <c r="D117" s="34"/>
      <c r="E117" s="88" t="str">
        <f>IFERROR(IF(LOOKUP(2,1/((ACTIVITY!$D$10:$D$309=LEFT($D$28,7))*(ACTIVITY!$O$10:$O$309=ROWS($B$40:B117))),ACTIVITY!$H$10:$H$309)=0,"",LOOKUP(2,1/((ACTIVITY!$D$10:$D$309=LEFT($D$28,7))*(ACTIVITY!$O$10:$O$309=ROWS($B$40:B117))),ACTIVITY!$H$10:$H$309)),"")</f>
        <v/>
      </c>
      <c r="F117" s="88"/>
      <c r="G117" s="34" t="str">
        <f>IFERROR(IF(LOOKUP(2,1/((ACTIVITY!$D$10:$D$309=LEFT($D$28,7))*(ACTIVITY!$O$10:$O$309=ROWS($B$40:B117))),ACTIVITY!$I$10:$I$309)=0,"",LOOKUP(2,1/((ACTIVITY!$D$10:$D$309=LEFT($D$28,7))*(ACTIVITY!$O$10:$O$309=ROWS($B$40:B117))),ACTIVITY!$I$10:$I$309)),"")</f>
        <v/>
      </c>
      <c r="H117" s="34"/>
      <c r="I117" s="88" t="str">
        <f>IFERROR(IF(LOOKUP(2,1/((ACTIVITY!$D$10:$D$309=LEFT($D$28,7))*(ACTIVITY!$O$10:$O$309=ROWS($B$40:B117))),ACTIVITY!$J$10:$J$309)=0,"",LOOKUP(2,1/((ACTIVITY!$D$10:$D$309=LEFT($D$28,7))*(ACTIVITY!$O$10:$O$309=ROWS($B$40:B117))),ACTIVITY!$J$10:$J$309)),"")</f>
        <v/>
      </c>
      <c r="J117" s="88"/>
      <c r="K117" s="34" t="str">
        <f>IFERROR(IF(LOOKUP(2,1/((ACTIVITY!$D$10:$D$309=LEFT($D$28,7))*(ACTIVITY!$O$10:$O$309=ROWS($B$40:B117))),ACTIVITY!$K$10:$K$309)=0,"",LOOKUP(2,1/((ACTIVITY!$D$10:$D$309=LEFT($D$28,7))*(ACTIVITY!$O$10:$O$309=ROWS($B$40:B117))),ACTIVITY!$K$10:$K$309)),"")</f>
        <v/>
      </c>
      <c r="L117" s="34" t="str">
        <f>IFERROR(IF(LOOKUP(2,1/((ACTIVITY!$D$10:$D$309=LEFT($D$28,7))*(ACTIVITY!$O$10:$O$309=ROWS($B$40:B117))),ACTIVITY!$L$10:$L$309)=0,"",LOOKUP(2,1/((ACTIVITY!$D$10:$D$309=LEFT($D$28,7))*(ACTIVITY!$O$10:$O$309=ROWS($B$40:B117))),ACTIVITY!$L$10:$L$309)),"")</f>
        <v/>
      </c>
      <c r="M117" s="34"/>
    </row>
    <row r="118" spans="2:13" ht="24" customHeight="1">
      <c r="B118" s="33" t="str">
        <f>IFERROR(IF(LOOKUP(2,1/((ACTIVITY!$D$10:$D$309=LEFT($D$28,7))*(ACTIVITY!$O$10:$O$309=ROWS($B$40:B118))),ACTIVITY!$F$10:$F$309)=0,"",LOOKUP(2,1/((ACTIVITY!$D$10:$D$309=LEFT($D$28,7))*(ACTIVITY!$O$10:$O$309=ROWS($B$40:B118))),ACTIVITY!$F$10:$F$309)),"")</f>
        <v/>
      </c>
      <c r="C118" s="34" t="str">
        <f>IFERROR(IF(LOOKUP(2,1/((ACTIVITY!$D$10:$D$309=LEFT($D$28,7))*(ACTIVITY!$O$10:$O$309=ROWS($B$40:B118))),ACTIVITY!$G$10:$G$309)=0,"",LOOKUP(2,1/((ACTIVITY!$D$10:$D$309=LEFT($D$28,7))*(ACTIVITY!$O$10:$O$309=ROWS($B$40:B118))),ACTIVITY!$G$10:$G$309)),"")</f>
        <v/>
      </c>
      <c r="D118" s="34"/>
      <c r="E118" s="88" t="str">
        <f>IFERROR(IF(LOOKUP(2,1/((ACTIVITY!$D$10:$D$309=LEFT($D$28,7))*(ACTIVITY!$O$10:$O$309=ROWS($B$40:B118))),ACTIVITY!$H$10:$H$309)=0,"",LOOKUP(2,1/((ACTIVITY!$D$10:$D$309=LEFT($D$28,7))*(ACTIVITY!$O$10:$O$309=ROWS($B$40:B118))),ACTIVITY!$H$10:$H$309)),"")</f>
        <v/>
      </c>
      <c r="F118" s="88"/>
      <c r="G118" s="34" t="str">
        <f>IFERROR(IF(LOOKUP(2,1/((ACTIVITY!$D$10:$D$309=LEFT($D$28,7))*(ACTIVITY!$O$10:$O$309=ROWS($B$40:B118))),ACTIVITY!$I$10:$I$309)=0,"",LOOKUP(2,1/((ACTIVITY!$D$10:$D$309=LEFT($D$28,7))*(ACTIVITY!$O$10:$O$309=ROWS($B$40:B118))),ACTIVITY!$I$10:$I$309)),"")</f>
        <v/>
      </c>
      <c r="H118" s="34"/>
      <c r="I118" s="88" t="str">
        <f>IFERROR(IF(LOOKUP(2,1/((ACTIVITY!$D$10:$D$309=LEFT($D$28,7))*(ACTIVITY!$O$10:$O$309=ROWS($B$40:B118))),ACTIVITY!$J$10:$J$309)=0,"",LOOKUP(2,1/((ACTIVITY!$D$10:$D$309=LEFT($D$28,7))*(ACTIVITY!$O$10:$O$309=ROWS($B$40:B118))),ACTIVITY!$J$10:$J$309)),"")</f>
        <v/>
      </c>
      <c r="J118" s="88"/>
      <c r="K118" s="34" t="str">
        <f>IFERROR(IF(LOOKUP(2,1/((ACTIVITY!$D$10:$D$309=LEFT($D$28,7))*(ACTIVITY!$O$10:$O$309=ROWS($B$40:B118))),ACTIVITY!$K$10:$K$309)=0,"",LOOKUP(2,1/((ACTIVITY!$D$10:$D$309=LEFT($D$28,7))*(ACTIVITY!$O$10:$O$309=ROWS($B$40:B118))),ACTIVITY!$K$10:$K$309)),"")</f>
        <v/>
      </c>
      <c r="L118" s="34" t="str">
        <f>IFERROR(IF(LOOKUP(2,1/((ACTIVITY!$D$10:$D$309=LEFT($D$28,7))*(ACTIVITY!$O$10:$O$309=ROWS($B$40:B118))),ACTIVITY!$L$10:$L$309)=0,"",LOOKUP(2,1/((ACTIVITY!$D$10:$D$309=LEFT($D$28,7))*(ACTIVITY!$O$10:$O$309=ROWS($B$40:B118))),ACTIVITY!$L$10:$L$309)),"")</f>
        <v/>
      </c>
      <c r="M118" s="34"/>
    </row>
    <row r="119" spans="2:13" ht="24" customHeight="1">
      <c r="B119" s="33" t="str">
        <f>IFERROR(IF(LOOKUP(2,1/((ACTIVITY!$D$10:$D$309=LEFT($D$28,7))*(ACTIVITY!$O$10:$O$309=ROWS($B$40:B119))),ACTIVITY!$F$10:$F$309)=0,"",LOOKUP(2,1/((ACTIVITY!$D$10:$D$309=LEFT($D$28,7))*(ACTIVITY!$O$10:$O$309=ROWS($B$40:B119))),ACTIVITY!$F$10:$F$309)),"")</f>
        <v/>
      </c>
      <c r="C119" s="34" t="str">
        <f>IFERROR(IF(LOOKUP(2,1/((ACTIVITY!$D$10:$D$309=LEFT($D$28,7))*(ACTIVITY!$O$10:$O$309=ROWS($B$40:B119))),ACTIVITY!$G$10:$G$309)=0,"",LOOKUP(2,1/((ACTIVITY!$D$10:$D$309=LEFT($D$28,7))*(ACTIVITY!$O$10:$O$309=ROWS($B$40:B119))),ACTIVITY!$G$10:$G$309)),"")</f>
        <v/>
      </c>
      <c r="D119" s="34"/>
      <c r="E119" s="88" t="str">
        <f>IFERROR(IF(LOOKUP(2,1/((ACTIVITY!$D$10:$D$309=LEFT($D$28,7))*(ACTIVITY!$O$10:$O$309=ROWS($B$40:B119))),ACTIVITY!$H$10:$H$309)=0,"",LOOKUP(2,1/((ACTIVITY!$D$10:$D$309=LEFT($D$28,7))*(ACTIVITY!$O$10:$O$309=ROWS($B$40:B119))),ACTIVITY!$H$10:$H$309)),"")</f>
        <v/>
      </c>
      <c r="F119" s="88"/>
      <c r="G119" s="34" t="str">
        <f>IFERROR(IF(LOOKUP(2,1/((ACTIVITY!$D$10:$D$309=LEFT($D$28,7))*(ACTIVITY!$O$10:$O$309=ROWS($B$40:B119))),ACTIVITY!$I$10:$I$309)=0,"",LOOKUP(2,1/((ACTIVITY!$D$10:$D$309=LEFT($D$28,7))*(ACTIVITY!$O$10:$O$309=ROWS($B$40:B119))),ACTIVITY!$I$10:$I$309)),"")</f>
        <v/>
      </c>
      <c r="H119" s="34"/>
      <c r="I119" s="88" t="str">
        <f>IFERROR(IF(LOOKUP(2,1/((ACTIVITY!$D$10:$D$309=LEFT($D$28,7))*(ACTIVITY!$O$10:$O$309=ROWS($B$40:B119))),ACTIVITY!$J$10:$J$309)=0,"",LOOKUP(2,1/((ACTIVITY!$D$10:$D$309=LEFT($D$28,7))*(ACTIVITY!$O$10:$O$309=ROWS($B$40:B119))),ACTIVITY!$J$10:$J$309)),"")</f>
        <v/>
      </c>
      <c r="J119" s="88"/>
      <c r="K119" s="34" t="str">
        <f>IFERROR(IF(LOOKUP(2,1/((ACTIVITY!$D$10:$D$309=LEFT($D$28,7))*(ACTIVITY!$O$10:$O$309=ROWS($B$40:B119))),ACTIVITY!$K$10:$K$309)=0,"",LOOKUP(2,1/((ACTIVITY!$D$10:$D$309=LEFT($D$28,7))*(ACTIVITY!$O$10:$O$309=ROWS($B$40:B119))),ACTIVITY!$K$10:$K$309)),"")</f>
        <v/>
      </c>
      <c r="L119" s="34" t="str">
        <f>IFERROR(IF(LOOKUP(2,1/((ACTIVITY!$D$10:$D$309=LEFT($D$28,7))*(ACTIVITY!$O$10:$O$309=ROWS($B$40:B119))),ACTIVITY!$L$10:$L$309)=0,"",LOOKUP(2,1/((ACTIVITY!$D$10:$D$309=LEFT($D$28,7))*(ACTIVITY!$O$10:$O$309=ROWS($B$40:B119))),ACTIVITY!$L$10:$L$309)),"")</f>
        <v/>
      </c>
      <c r="M119" s="34"/>
    </row>
    <row r="120" spans="2:13" ht="24" customHeight="1">
      <c r="B120" s="33" t="str">
        <f>IFERROR(IF(LOOKUP(2,1/((ACTIVITY!$D$10:$D$309=LEFT($D$28,7))*(ACTIVITY!$O$10:$O$309=ROWS($B$40:B120))),ACTIVITY!$F$10:$F$309)=0,"",LOOKUP(2,1/((ACTIVITY!$D$10:$D$309=LEFT($D$28,7))*(ACTIVITY!$O$10:$O$309=ROWS($B$40:B120))),ACTIVITY!$F$10:$F$309)),"")</f>
        <v/>
      </c>
      <c r="C120" s="34" t="str">
        <f>IFERROR(IF(LOOKUP(2,1/((ACTIVITY!$D$10:$D$309=LEFT($D$28,7))*(ACTIVITY!$O$10:$O$309=ROWS($B$40:B120))),ACTIVITY!$G$10:$G$309)=0,"",LOOKUP(2,1/((ACTIVITY!$D$10:$D$309=LEFT($D$28,7))*(ACTIVITY!$O$10:$O$309=ROWS($B$40:B120))),ACTIVITY!$G$10:$G$309)),"")</f>
        <v/>
      </c>
      <c r="D120" s="34"/>
      <c r="E120" s="88" t="str">
        <f>IFERROR(IF(LOOKUP(2,1/((ACTIVITY!$D$10:$D$309=LEFT($D$28,7))*(ACTIVITY!$O$10:$O$309=ROWS($B$40:B120))),ACTIVITY!$H$10:$H$309)=0,"",LOOKUP(2,1/((ACTIVITY!$D$10:$D$309=LEFT($D$28,7))*(ACTIVITY!$O$10:$O$309=ROWS($B$40:B120))),ACTIVITY!$H$10:$H$309)),"")</f>
        <v/>
      </c>
      <c r="F120" s="88"/>
      <c r="G120" s="34" t="str">
        <f>IFERROR(IF(LOOKUP(2,1/((ACTIVITY!$D$10:$D$309=LEFT($D$28,7))*(ACTIVITY!$O$10:$O$309=ROWS($B$40:B120))),ACTIVITY!$I$10:$I$309)=0,"",LOOKUP(2,1/((ACTIVITY!$D$10:$D$309=LEFT($D$28,7))*(ACTIVITY!$O$10:$O$309=ROWS($B$40:B120))),ACTIVITY!$I$10:$I$309)),"")</f>
        <v/>
      </c>
      <c r="H120" s="34"/>
      <c r="I120" s="88" t="str">
        <f>IFERROR(IF(LOOKUP(2,1/((ACTIVITY!$D$10:$D$309=LEFT($D$28,7))*(ACTIVITY!$O$10:$O$309=ROWS($B$40:B120))),ACTIVITY!$J$10:$J$309)=0,"",LOOKUP(2,1/((ACTIVITY!$D$10:$D$309=LEFT($D$28,7))*(ACTIVITY!$O$10:$O$309=ROWS($B$40:B120))),ACTIVITY!$J$10:$J$309)),"")</f>
        <v/>
      </c>
      <c r="J120" s="88"/>
      <c r="K120" s="34" t="str">
        <f>IFERROR(IF(LOOKUP(2,1/((ACTIVITY!$D$10:$D$309=LEFT($D$28,7))*(ACTIVITY!$O$10:$O$309=ROWS($B$40:B120))),ACTIVITY!$K$10:$K$309)=0,"",LOOKUP(2,1/((ACTIVITY!$D$10:$D$309=LEFT($D$28,7))*(ACTIVITY!$O$10:$O$309=ROWS($B$40:B120))),ACTIVITY!$K$10:$K$309)),"")</f>
        <v/>
      </c>
      <c r="L120" s="34" t="str">
        <f>IFERROR(IF(LOOKUP(2,1/((ACTIVITY!$D$10:$D$309=LEFT($D$28,7))*(ACTIVITY!$O$10:$O$309=ROWS($B$40:B120))),ACTIVITY!$L$10:$L$309)=0,"",LOOKUP(2,1/((ACTIVITY!$D$10:$D$309=LEFT($D$28,7))*(ACTIVITY!$O$10:$O$309=ROWS($B$40:B120))),ACTIVITY!$L$10:$L$309)),"")</f>
        <v/>
      </c>
      <c r="M120" s="34"/>
    </row>
    <row r="121" spans="2:13" ht="24" customHeight="1">
      <c r="B121" s="33" t="str">
        <f>IFERROR(IF(LOOKUP(2,1/((ACTIVITY!$D$10:$D$309=LEFT($D$28,7))*(ACTIVITY!$O$10:$O$309=ROWS($B$40:B121))),ACTIVITY!$F$10:$F$309)=0,"",LOOKUP(2,1/((ACTIVITY!$D$10:$D$309=LEFT($D$28,7))*(ACTIVITY!$O$10:$O$309=ROWS($B$40:B121))),ACTIVITY!$F$10:$F$309)),"")</f>
        <v/>
      </c>
      <c r="C121" s="34" t="str">
        <f>IFERROR(IF(LOOKUP(2,1/((ACTIVITY!$D$10:$D$309=LEFT($D$28,7))*(ACTIVITY!$O$10:$O$309=ROWS($B$40:B121))),ACTIVITY!$G$10:$G$309)=0,"",LOOKUP(2,1/((ACTIVITY!$D$10:$D$309=LEFT($D$28,7))*(ACTIVITY!$O$10:$O$309=ROWS($B$40:B121))),ACTIVITY!$G$10:$G$309)),"")</f>
        <v/>
      </c>
      <c r="D121" s="34"/>
      <c r="E121" s="88" t="str">
        <f>IFERROR(IF(LOOKUP(2,1/((ACTIVITY!$D$10:$D$309=LEFT($D$28,7))*(ACTIVITY!$O$10:$O$309=ROWS($B$40:B121))),ACTIVITY!$H$10:$H$309)=0,"",LOOKUP(2,1/((ACTIVITY!$D$10:$D$309=LEFT($D$28,7))*(ACTIVITY!$O$10:$O$309=ROWS($B$40:B121))),ACTIVITY!$H$10:$H$309)),"")</f>
        <v/>
      </c>
      <c r="F121" s="88"/>
      <c r="G121" s="34" t="str">
        <f>IFERROR(IF(LOOKUP(2,1/((ACTIVITY!$D$10:$D$309=LEFT($D$28,7))*(ACTIVITY!$O$10:$O$309=ROWS($B$40:B121))),ACTIVITY!$I$10:$I$309)=0,"",LOOKUP(2,1/((ACTIVITY!$D$10:$D$309=LEFT($D$28,7))*(ACTIVITY!$O$10:$O$309=ROWS($B$40:B121))),ACTIVITY!$I$10:$I$309)),"")</f>
        <v/>
      </c>
      <c r="H121" s="34"/>
      <c r="I121" s="88" t="str">
        <f>IFERROR(IF(LOOKUP(2,1/((ACTIVITY!$D$10:$D$309=LEFT($D$28,7))*(ACTIVITY!$O$10:$O$309=ROWS($B$40:B121))),ACTIVITY!$J$10:$J$309)=0,"",LOOKUP(2,1/((ACTIVITY!$D$10:$D$309=LEFT($D$28,7))*(ACTIVITY!$O$10:$O$309=ROWS($B$40:B121))),ACTIVITY!$J$10:$J$309)),"")</f>
        <v/>
      </c>
      <c r="J121" s="88"/>
      <c r="K121" s="34" t="str">
        <f>IFERROR(IF(LOOKUP(2,1/((ACTIVITY!$D$10:$D$309=LEFT($D$28,7))*(ACTIVITY!$O$10:$O$309=ROWS($B$40:B121))),ACTIVITY!$K$10:$K$309)=0,"",LOOKUP(2,1/((ACTIVITY!$D$10:$D$309=LEFT($D$28,7))*(ACTIVITY!$O$10:$O$309=ROWS($B$40:B121))),ACTIVITY!$K$10:$K$309)),"")</f>
        <v/>
      </c>
      <c r="L121" s="34" t="str">
        <f>IFERROR(IF(LOOKUP(2,1/((ACTIVITY!$D$10:$D$309=LEFT($D$28,7))*(ACTIVITY!$O$10:$O$309=ROWS($B$40:B121))),ACTIVITY!$L$10:$L$309)=0,"",LOOKUP(2,1/((ACTIVITY!$D$10:$D$309=LEFT($D$28,7))*(ACTIVITY!$O$10:$O$309=ROWS($B$40:B121))),ACTIVITY!$L$10:$L$309)),"")</f>
        <v/>
      </c>
      <c r="M121" s="34"/>
    </row>
    <row r="122" spans="2:13" ht="24" customHeight="1">
      <c r="B122" s="33" t="str">
        <f>IFERROR(IF(LOOKUP(2,1/((ACTIVITY!$D$10:$D$309=LEFT($D$28,7))*(ACTIVITY!$O$10:$O$309=ROWS($B$40:B122))),ACTIVITY!$F$10:$F$309)=0,"",LOOKUP(2,1/((ACTIVITY!$D$10:$D$309=LEFT($D$28,7))*(ACTIVITY!$O$10:$O$309=ROWS($B$40:B122))),ACTIVITY!$F$10:$F$309)),"")</f>
        <v/>
      </c>
      <c r="C122" s="34" t="str">
        <f>IFERROR(IF(LOOKUP(2,1/((ACTIVITY!$D$10:$D$309=LEFT($D$28,7))*(ACTIVITY!$O$10:$O$309=ROWS($B$40:B122))),ACTIVITY!$G$10:$G$309)=0,"",LOOKUP(2,1/((ACTIVITY!$D$10:$D$309=LEFT($D$28,7))*(ACTIVITY!$O$10:$O$309=ROWS($B$40:B122))),ACTIVITY!$G$10:$G$309)),"")</f>
        <v/>
      </c>
      <c r="D122" s="34"/>
      <c r="E122" s="88" t="str">
        <f>IFERROR(IF(LOOKUP(2,1/((ACTIVITY!$D$10:$D$309=LEFT($D$28,7))*(ACTIVITY!$O$10:$O$309=ROWS($B$40:B122))),ACTIVITY!$H$10:$H$309)=0,"",LOOKUP(2,1/((ACTIVITY!$D$10:$D$309=LEFT($D$28,7))*(ACTIVITY!$O$10:$O$309=ROWS($B$40:B122))),ACTIVITY!$H$10:$H$309)),"")</f>
        <v/>
      </c>
      <c r="F122" s="88"/>
      <c r="G122" s="34" t="str">
        <f>IFERROR(IF(LOOKUP(2,1/((ACTIVITY!$D$10:$D$309=LEFT($D$28,7))*(ACTIVITY!$O$10:$O$309=ROWS($B$40:B122))),ACTIVITY!$I$10:$I$309)=0,"",LOOKUP(2,1/((ACTIVITY!$D$10:$D$309=LEFT($D$28,7))*(ACTIVITY!$O$10:$O$309=ROWS($B$40:B122))),ACTIVITY!$I$10:$I$309)),"")</f>
        <v/>
      </c>
      <c r="H122" s="34"/>
      <c r="I122" s="88" t="str">
        <f>IFERROR(IF(LOOKUP(2,1/((ACTIVITY!$D$10:$D$309=LEFT($D$28,7))*(ACTIVITY!$O$10:$O$309=ROWS($B$40:B122))),ACTIVITY!$J$10:$J$309)=0,"",LOOKUP(2,1/((ACTIVITY!$D$10:$D$309=LEFT($D$28,7))*(ACTIVITY!$O$10:$O$309=ROWS($B$40:B122))),ACTIVITY!$J$10:$J$309)),"")</f>
        <v/>
      </c>
      <c r="J122" s="88"/>
      <c r="K122" s="34" t="str">
        <f>IFERROR(IF(LOOKUP(2,1/((ACTIVITY!$D$10:$D$309=LEFT($D$28,7))*(ACTIVITY!$O$10:$O$309=ROWS($B$40:B122))),ACTIVITY!$K$10:$K$309)=0,"",LOOKUP(2,1/((ACTIVITY!$D$10:$D$309=LEFT($D$28,7))*(ACTIVITY!$O$10:$O$309=ROWS($B$40:B122))),ACTIVITY!$K$10:$K$309)),"")</f>
        <v/>
      </c>
      <c r="L122" s="34" t="str">
        <f>IFERROR(IF(LOOKUP(2,1/((ACTIVITY!$D$10:$D$309=LEFT($D$28,7))*(ACTIVITY!$O$10:$O$309=ROWS($B$40:B122))),ACTIVITY!$L$10:$L$309)=0,"",LOOKUP(2,1/((ACTIVITY!$D$10:$D$309=LEFT($D$28,7))*(ACTIVITY!$O$10:$O$309=ROWS($B$40:B122))),ACTIVITY!$L$10:$L$309)),"")</f>
        <v/>
      </c>
      <c r="M122" s="34"/>
    </row>
    <row r="123" spans="2:13" ht="24" customHeight="1">
      <c r="B123" s="33" t="str">
        <f>IFERROR(IF(LOOKUP(2,1/((ACTIVITY!$D$10:$D$309=LEFT($D$28,7))*(ACTIVITY!$O$10:$O$309=ROWS($B$40:B123))),ACTIVITY!$F$10:$F$309)=0,"",LOOKUP(2,1/((ACTIVITY!$D$10:$D$309=LEFT($D$28,7))*(ACTIVITY!$O$10:$O$309=ROWS($B$40:B123))),ACTIVITY!$F$10:$F$309)),"")</f>
        <v/>
      </c>
      <c r="C123" s="34" t="str">
        <f>IFERROR(IF(LOOKUP(2,1/((ACTIVITY!$D$10:$D$309=LEFT($D$28,7))*(ACTIVITY!$O$10:$O$309=ROWS($B$40:B123))),ACTIVITY!$G$10:$G$309)=0,"",LOOKUP(2,1/((ACTIVITY!$D$10:$D$309=LEFT($D$28,7))*(ACTIVITY!$O$10:$O$309=ROWS($B$40:B123))),ACTIVITY!$G$10:$G$309)),"")</f>
        <v/>
      </c>
      <c r="D123" s="34"/>
      <c r="E123" s="88" t="str">
        <f>IFERROR(IF(LOOKUP(2,1/((ACTIVITY!$D$10:$D$309=LEFT($D$28,7))*(ACTIVITY!$O$10:$O$309=ROWS($B$40:B123))),ACTIVITY!$H$10:$H$309)=0,"",LOOKUP(2,1/((ACTIVITY!$D$10:$D$309=LEFT($D$28,7))*(ACTIVITY!$O$10:$O$309=ROWS($B$40:B123))),ACTIVITY!$H$10:$H$309)),"")</f>
        <v/>
      </c>
      <c r="F123" s="88"/>
      <c r="G123" s="34" t="str">
        <f>IFERROR(IF(LOOKUP(2,1/((ACTIVITY!$D$10:$D$309=LEFT($D$28,7))*(ACTIVITY!$O$10:$O$309=ROWS($B$40:B123))),ACTIVITY!$I$10:$I$309)=0,"",LOOKUP(2,1/((ACTIVITY!$D$10:$D$309=LEFT($D$28,7))*(ACTIVITY!$O$10:$O$309=ROWS($B$40:B123))),ACTIVITY!$I$10:$I$309)),"")</f>
        <v/>
      </c>
      <c r="H123" s="34"/>
      <c r="I123" s="88" t="str">
        <f>IFERROR(IF(LOOKUP(2,1/((ACTIVITY!$D$10:$D$309=LEFT($D$28,7))*(ACTIVITY!$O$10:$O$309=ROWS($B$40:B123))),ACTIVITY!$J$10:$J$309)=0,"",LOOKUP(2,1/((ACTIVITY!$D$10:$D$309=LEFT($D$28,7))*(ACTIVITY!$O$10:$O$309=ROWS($B$40:B123))),ACTIVITY!$J$10:$J$309)),"")</f>
        <v/>
      </c>
      <c r="J123" s="88"/>
      <c r="K123" s="34" t="str">
        <f>IFERROR(IF(LOOKUP(2,1/((ACTIVITY!$D$10:$D$309=LEFT($D$28,7))*(ACTIVITY!$O$10:$O$309=ROWS($B$40:B123))),ACTIVITY!$K$10:$K$309)=0,"",LOOKUP(2,1/((ACTIVITY!$D$10:$D$309=LEFT($D$28,7))*(ACTIVITY!$O$10:$O$309=ROWS($B$40:B123))),ACTIVITY!$K$10:$K$309)),"")</f>
        <v/>
      </c>
      <c r="L123" s="34" t="str">
        <f>IFERROR(IF(LOOKUP(2,1/((ACTIVITY!$D$10:$D$309=LEFT($D$28,7))*(ACTIVITY!$O$10:$O$309=ROWS($B$40:B123))),ACTIVITY!$L$10:$L$309)=0,"",LOOKUP(2,1/((ACTIVITY!$D$10:$D$309=LEFT($D$28,7))*(ACTIVITY!$O$10:$O$309=ROWS($B$40:B123))),ACTIVITY!$L$10:$L$309)),"")</f>
        <v/>
      </c>
      <c r="M123" s="34"/>
    </row>
    <row r="124" spans="2:13" ht="24" customHeight="1">
      <c r="B124" s="33" t="str">
        <f>IFERROR(IF(LOOKUP(2,1/((ACTIVITY!$D$10:$D$309=LEFT($D$28,7))*(ACTIVITY!$O$10:$O$309=ROWS($B$40:B124))),ACTIVITY!$F$10:$F$309)=0,"",LOOKUP(2,1/((ACTIVITY!$D$10:$D$309=LEFT($D$28,7))*(ACTIVITY!$O$10:$O$309=ROWS($B$40:B124))),ACTIVITY!$F$10:$F$309)),"")</f>
        <v/>
      </c>
      <c r="C124" s="34" t="str">
        <f>IFERROR(IF(LOOKUP(2,1/((ACTIVITY!$D$10:$D$309=LEFT($D$28,7))*(ACTIVITY!$O$10:$O$309=ROWS($B$40:B124))),ACTIVITY!$G$10:$G$309)=0,"",LOOKUP(2,1/((ACTIVITY!$D$10:$D$309=LEFT($D$28,7))*(ACTIVITY!$O$10:$O$309=ROWS($B$40:B124))),ACTIVITY!$G$10:$G$309)),"")</f>
        <v/>
      </c>
      <c r="D124" s="34"/>
      <c r="E124" s="88" t="str">
        <f>IFERROR(IF(LOOKUP(2,1/((ACTIVITY!$D$10:$D$309=LEFT($D$28,7))*(ACTIVITY!$O$10:$O$309=ROWS($B$40:B124))),ACTIVITY!$H$10:$H$309)=0,"",LOOKUP(2,1/((ACTIVITY!$D$10:$D$309=LEFT($D$28,7))*(ACTIVITY!$O$10:$O$309=ROWS($B$40:B124))),ACTIVITY!$H$10:$H$309)),"")</f>
        <v/>
      </c>
      <c r="F124" s="88"/>
      <c r="G124" s="34" t="str">
        <f>IFERROR(IF(LOOKUP(2,1/((ACTIVITY!$D$10:$D$309=LEFT($D$28,7))*(ACTIVITY!$O$10:$O$309=ROWS($B$40:B124))),ACTIVITY!$I$10:$I$309)=0,"",LOOKUP(2,1/((ACTIVITY!$D$10:$D$309=LEFT($D$28,7))*(ACTIVITY!$O$10:$O$309=ROWS($B$40:B124))),ACTIVITY!$I$10:$I$309)),"")</f>
        <v/>
      </c>
      <c r="H124" s="34"/>
      <c r="I124" s="88" t="str">
        <f>IFERROR(IF(LOOKUP(2,1/((ACTIVITY!$D$10:$D$309=LEFT($D$28,7))*(ACTIVITY!$O$10:$O$309=ROWS($B$40:B124))),ACTIVITY!$J$10:$J$309)=0,"",LOOKUP(2,1/((ACTIVITY!$D$10:$D$309=LEFT($D$28,7))*(ACTIVITY!$O$10:$O$309=ROWS($B$40:B124))),ACTIVITY!$J$10:$J$309)),"")</f>
        <v/>
      </c>
      <c r="J124" s="88"/>
      <c r="K124" s="34" t="str">
        <f>IFERROR(IF(LOOKUP(2,1/((ACTIVITY!$D$10:$D$309=LEFT($D$28,7))*(ACTIVITY!$O$10:$O$309=ROWS($B$40:B124))),ACTIVITY!$K$10:$K$309)=0,"",LOOKUP(2,1/((ACTIVITY!$D$10:$D$309=LEFT($D$28,7))*(ACTIVITY!$O$10:$O$309=ROWS($B$40:B124))),ACTIVITY!$K$10:$K$309)),"")</f>
        <v/>
      </c>
      <c r="L124" s="34" t="str">
        <f>IFERROR(IF(LOOKUP(2,1/((ACTIVITY!$D$10:$D$309=LEFT($D$28,7))*(ACTIVITY!$O$10:$O$309=ROWS($B$40:B124))),ACTIVITY!$L$10:$L$309)=0,"",LOOKUP(2,1/((ACTIVITY!$D$10:$D$309=LEFT($D$28,7))*(ACTIVITY!$O$10:$O$309=ROWS($B$40:B124))),ACTIVITY!$L$10:$L$309)),"")</f>
        <v/>
      </c>
      <c r="M124" s="34"/>
    </row>
    <row r="125" spans="2:13" ht="24" customHeight="1">
      <c r="B125" s="33" t="str">
        <f>IFERROR(IF(LOOKUP(2,1/((ACTIVITY!$D$10:$D$309=LEFT($D$28,7))*(ACTIVITY!$O$10:$O$309=ROWS($B$40:B125))),ACTIVITY!$F$10:$F$309)=0,"",LOOKUP(2,1/((ACTIVITY!$D$10:$D$309=LEFT($D$28,7))*(ACTIVITY!$O$10:$O$309=ROWS($B$40:B125))),ACTIVITY!$F$10:$F$309)),"")</f>
        <v/>
      </c>
      <c r="C125" s="34" t="str">
        <f>IFERROR(IF(LOOKUP(2,1/((ACTIVITY!$D$10:$D$309=LEFT($D$28,7))*(ACTIVITY!$O$10:$O$309=ROWS($B$40:B125))),ACTIVITY!$G$10:$G$309)=0,"",LOOKUP(2,1/((ACTIVITY!$D$10:$D$309=LEFT($D$28,7))*(ACTIVITY!$O$10:$O$309=ROWS($B$40:B125))),ACTIVITY!$G$10:$G$309)),"")</f>
        <v/>
      </c>
      <c r="D125" s="34"/>
      <c r="E125" s="88" t="str">
        <f>IFERROR(IF(LOOKUP(2,1/((ACTIVITY!$D$10:$D$309=LEFT($D$28,7))*(ACTIVITY!$O$10:$O$309=ROWS($B$40:B125))),ACTIVITY!$H$10:$H$309)=0,"",LOOKUP(2,1/((ACTIVITY!$D$10:$D$309=LEFT($D$28,7))*(ACTIVITY!$O$10:$O$309=ROWS($B$40:B125))),ACTIVITY!$H$10:$H$309)),"")</f>
        <v/>
      </c>
      <c r="F125" s="88"/>
      <c r="G125" s="34" t="str">
        <f>IFERROR(IF(LOOKUP(2,1/((ACTIVITY!$D$10:$D$309=LEFT($D$28,7))*(ACTIVITY!$O$10:$O$309=ROWS($B$40:B125))),ACTIVITY!$I$10:$I$309)=0,"",LOOKUP(2,1/((ACTIVITY!$D$10:$D$309=LEFT($D$28,7))*(ACTIVITY!$O$10:$O$309=ROWS($B$40:B125))),ACTIVITY!$I$10:$I$309)),"")</f>
        <v/>
      </c>
      <c r="H125" s="34"/>
      <c r="I125" s="88" t="str">
        <f>IFERROR(IF(LOOKUP(2,1/((ACTIVITY!$D$10:$D$309=LEFT($D$28,7))*(ACTIVITY!$O$10:$O$309=ROWS($B$40:B125))),ACTIVITY!$J$10:$J$309)=0,"",LOOKUP(2,1/((ACTIVITY!$D$10:$D$309=LEFT($D$28,7))*(ACTIVITY!$O$10:$O$309=ROWS($B$40:B125))),ACTIVITY!$J$10:$J$309)),"")</f>
        <v/>
      </c>
      <c r="J125" s="88"/>
      <c r="K125" s="34" t="str">
        <f>IFERROR(IF(LOOKUP(2,1/((ACTIVITY!$D$10:$D$309=LEFT($D$28,7))*(ACTIVITY!$O$10:$O$309=ROWS($B$40:B125))),ACTIVITY!$K$10:$K$309)=0,"",LOOKUP(2,1/((ACTIVITY!$D$10:$D$309=LEFT($D$28,7))*(ACTIVITY!$O$10:$O$309=ROWS($B$40:B125))),ACTIVITY!$K$10:$K$309)),"")</f>
        <v/>
      </c>
      <c r="L125" s="34" t="str">
        <f>IFERROR(IF(LOOKUP(2,1/((ACTIVITY!$D$10:$D$309=LEFT($D$28,7))*(ACTIVITY!$O$10:$O$309=ROWS($B$40:B125))),ACTIVITY!$L$10:$L$309)=0,"",LOOKUP(2,1/((ACTIVITY!$D$10:$D$309=LEFT($D$28,7))*(ACTIVITY!$O$10:$O$309=ROWS($B$40:B125))),ACTIVITY!$L$10:$L$309)),"")</f>
        <v/>
      </c>
      <c r="M125" s="34"/>
    </row>
    <row r="126" spans="2:13" ht="24" customHeight="1">
      <c r="B126" s="33" t="str">
        <f>IFERROR(IF(LOOKUP(2,1/((ACTIVITY!$D$10:$D$309=LEFT($D$28,7))*(ACTIVITY!$O$10:$O$309=ROWS($B$40:B126))),ACTIVITY!$F$10:$F$309)=0,"",LOOKUP(2,1/((ACTIVITY!$D$10:$D$309=LEFT($D$28,7))*(ACTIVITY!$O$10:$O$309=ROWS($B$40:B126))),ACTIVITY!$F$10:$F$309)),"")</f>
        <v/>
      </c>
      <c r="C126" s="34" t="str">
        <f>IFERROR(IF(LOOKUP(2,1/((ACTIVITY!$D$10:$D$309=LEFT($D$28,7))*(ACTIVITY!$O$10:$O$309=ROWS($B$40:B126))),ACTIVITY!$G$10:$G$309)=0,"",LOOKUP(2,1/((ACTIVITY!$D$10:$D$309=LEFT($D$28,7))*(ACTIVITY!$O$10:$O$309=ROWS($B$40:B126))),ACTIVITY!$G$10:$G$309)),"")</f>
        <v/>
      </c>
      <c r="D126" s="34"/>
      <c r="E126" s="88" t="str">
        <f>IFERROR(IF(LOOKUP(2,1/((ACTIVITY!$D$10:$D$309=LEFT($D$28,7))*(ACTIVITY!$O$10:$O$309=ROWS($B$40:B126))),ACTIVITY!$H$10:$H$309)=0,"",LOOKUP(2,1/((ACTIVITY!$D$10:$D$309=LEFT($D$28,7))*(ACTIVITY!$O$10:$O$309=ROWS($B$40:B126))),ACTIVITY!$H$10:$H$309)),"")</f>
        <v/>
      </c>
      <c r="F126" s="88"/>
      <c r="G126" s="34" t="str">
        <f>IFERROR(IF(LOOKUP(2,1/((ACTIVITY!$D$10:$D$309=LEFT($D$28,7))*(ACTIVITY!$O$10:$O$309=ROWS($B$40:B126))),ACTIVITY!$I$10:$I$309)=0,"",LOOKUP(2,1/((ACTIVITY!$D$10:$D$309=LEFT($D$28,7))*(ACTIVITY!$O$10:$O$309=ROWS($B$40:B126))),ACTIVITY!$I$10:$I$309)),"")</f>
        <v/>
      </c>
      <c r="H126" s="34"/>
      <c r="I126" s="88" t="str">
        <f>IFERROR(IF(LOOKUP(2,1/((ACTIVITY!$D$10:$D$309=LEFT($D$28,7))*(ACTIVITY!$O$10:$O$309=ROWS($B$40:B126))),ACTIVITY!$J$10:$J$309)=0,"",LOOKUP(2,1/((ACTIVITY!$D$10:$D$309=LEFT($D$28,7))*(ACTIVITY!$O$10:$O$309=ROWS($B$40:B126))),ACTIVITY!$J$10:$J$309)),"")</f>
        <v/>
      </c>
      <c r="J126" s="88"/>
      <c r="K126" s="34" t="str">
        <f>IFERROR(IF(LOOKUP(2,1/((ACTIVITY!$D$10:$D$309=LEFT($D$28,7))*(ACTIVITY!$O$10:$O$309=ROWS($B$40:B126))),ACTIVITY!$K$10:$K$309)=0,"",LOOKUP(2,1/((ACTIVITY!$D$10:$D$309=LEFT($D$28,7))*(ACTIVITY!$O$10:$O$309=ROWS($B$40:B126))),ACTIVITY!$K$10:$K$309)),"")</f>
        <v/>
      </c>
      <c r="L126" s="34" t="str">
        <f>IFERROR(IF(LOOKUP(2,1/((ACTIVITY!$D$10:$D$309=LEFT($D$28,7))*(ACTIVITY!$O$10:$O$309=ROWS($B$40:B126))),ACTIVITY!$L$10:$L$309)=0,"",LOOKUP(2,1/((ACTIVITY!$D$10:$D$309=LEFT($D$28,7))*(ACTIVITY!$O$10:$O$309=ROWS($B$40:B126))),ACTIVITY!$L$10:$L$309)),"")</f>
        <v/>
      </c>
      <c r="M126" s="34"/>
    </row>
    <row r="127" spans="2:13" ht="24" customHeight="1">
      <c r="B127" s="33" t="str">
        <f>IFERROR(IF(LOOKUP(2,1/((ACTIVITY!$D$10:$D$309=LEFT($D$28,7))*(ACTIVITY!$O$10:$O$309=ROWS($B$40:B127))),ACTIVITY!$F$10:$F$309)=0,"",LOOKUP(2,1/((ACTIVITY!$D$10:$D$309=LEFT($D$28,7))*(ACTIVITY!$O$10:$O$309=ROWS($B$40:B127))),ACTIVITY!$F$10:$F$309)),"")</f>
        <v/>
      </c>
      <c r="C127" s="34" t="str">
        <f>IFERROR(IF(LOOKUP(2,1/((ACTIVITY!$D$10:$D$309=LEFT($D$28,7))*(ACTIVITY!$O$10:$O$309=ROWS($B$40:B127))),ACTIVITY!$G$10:$G$309)=0,"",LOOKUP(2,1/((ACTIVITY!$D$10:$D$309=LEFT($D$28,7))*(ACTIVITY!$O$10:$O$309=ROWS($B$40:B127))),ACTIVITY!$G$10:$G$309)),"")</f>
        <v/>
      </c>
      <c r="D127" s="34"/>
      <c r="E127" s="88" t="str">
        <f>IFERROR(IF(LOOKUP(2,1/((ACTIVITY!$D$10:$D$309=LEFT($D$28,7))*(ACTIVITY!$O$10:$O$309=ROWS($B$40:B127))),ACTIVITY!$H$10:$H$309)=0,"",LOOKUP(2,1/((ACTIVITY!$D$10:$D$309=LEFT($D$28,7))*(ACTIVITY!$O$10:$O$309=ROWS($B$40:B127))),ACTIVITY!$H$10:$H$309)),"")</f>
        <v/>
      </c>
      <c r="F127" s="88"/>
      <c r="G127" s="34" t="str">
        <f>IFERROR(IF(LOOKUP(2,1/((ACTIVITY!$D$10:$D$309=LEFT($D$28,7))*(ACTIVITY!$O$10:$O$309=ROWS($B$40:B127))),ACTIVITY!$I$10:$I$309)=0,"",LOOKUP(2,1/((ACTIVITY!$D$10:$D$309=LEFT($D$28,7))*(ACTIVITY!$O$10:$O$309=ROWS($B$40:B127))),ACTIVITY!$I$10:$I$309)),"")</f>
        <v/>
      </c>
      <c r="H127" s="34"/>
      <c r="I127" s="88" t="str">
        <f>IFERROR(IF(LOOKUP(2,1/((ACTIVITY!$D$10:$D$309=LEFT($D$28,7))*(ACTIVITY!$O$10:$O$309=ROWS($B$40:B127))),ACTIVITY!$J$10:$J$309)=0,"",LOOKUP(2,1/((ACTIVITY!$D$10:$D$309=LEFT($D$28,7))*(ACTIVITY!$O$10:$O$309=ROWS($B$40:B127))),ACTIVITY!$J$10:$J$309)),"")</f>
        <v/>
      </c>
      <c r="J127" s="88"/>
      <c r="K127" s="34" t="str">
        <f>IFERROR(IF(LOOKUP(2,1/((ACTIVITY!$D$10:$D$309=LEFT($D$28,7))*(ACTIVITY!$O$10:$O$309=ROWS($B$40:B127))),ACTIVITY!$K$10:$K$309)=0,"",LOOKUP(2,1/((ACTIVITY!$D$10:$D$309=LEFT($D$28,7))*(ACTIVITY!$O$10:$O$309=ROWS($B$40:B127))),ACTIVITY!$K$10:$K$309)),"")</f>
        <v/>
      </c>
      <c r="L127" s="34" t="str">
        <f>IFERROR(IF(LOOKUP(2,1/((ACTIVITY!$D$10:$D$309=LEFT($D$28,7))*(ACTIVITY!$O$10:$O$309=ROWS($B$40:B127))),ACTIVITY!$L$10:$L$309)=0,"",LOOKUP(2,1/((ACTIVITY!$D$10:$D$309=LEFT($D$28,7))*(ACTIVITY!$O$10:$O$309=ROWS($B$40:B127))),ACTIVITY!$L$10:$L$309)),"")</f>
        <v/>
      </c>
      <c r="M127" s="34"/>
    </row>
    <row r="128" spans="2:13" ht="24" customHeight="1">
      <c r="B128" s="33" t="str">
        <f>IFERROR(IF(LOOKUP(2,1/((ACTIVITY!$D$10:$D$309=LEFT($D$28,7))*(ACTIVITY!$O$10:$O$309=ROWS($B$40:B128))),ACTIVITY!$F$10:$F$309)=0,"",LOOKUP(2,1/((ACTIVITY!$D$10:$D$309=LEFT($D$28,7))*(ACTIVITY!$O$10:$O$309=ROWS($B$40:B128))),ACTIVITY!$F$10:$F$309)),"")</f>
        <v/>
      </c>
      <c r="C128" s="34" t="str">
        <f>IFERROR(IF(LOOKUP(2,1/((ACTIVITY!$D$10:$D$309=LEFT($D$28,7))*(ACTIVITY!$O$10:$O$309=ROWS($B$40:B128))),ACTIVITY!$G$10:$G$309)=0,"",LOOKUP(2,1/((ACTIVITY!$D$10:$D$309=LEFT($D$28,7))*(ACTIVITY!$O$10:$O$309=ROWS($B$40:B128))),ACTIVITY!$G$10:$G$309)),"")</f>
        <v/>
      </c>
      <c r="D128" s="34"/>
      <c r="E128" s="88" t="str">
        <f>IFERROR(IF(LOOKUP(2,1/((ACTIVITY!$D$10:$D$309=LEFT($D$28,7))*(ACTIVITY!$O$10:$O$309=ROWS($B$40:B128))),ACTIVITY!$H$10:$H$309)=0,"",LOOKUP(2,1/((ACTIVITY!$D$10:$D$309=LEFT($D$28,7))*(ACTIVITY!$O$10:$O$309=ROWS($B$40:B128))),ACTIVITY!$H$10:$H$309)),"")</f>
        <v/>
      </c>
      <c r="F128" s="88"/>
      <c r="G128" s="34" t="str">
        <f>IFERROR(IF(LOOKUP(2,1/((ACTIVITY!$D$10:$D$309=LEFT($D$28,7))*(ACTIVITY!$O$10:$O$309=ROWS($B$40:B128))),ACTIVITY!$I$10:$I$309)=0,"",LOOKUP(2,1/((ACTIVITY!$D$10:$D$309=LEFT($D$28,7))*(ACTIVITY!$O$10:$O$309=ROWS($B$40:B128))),ACTIVITY!$I$10:$I$309)),"")</f>
        <v/>
      </c>
      <c r="H128" s="34"/>
      <c r="I128" s="88" t="str">
        <f>IFERROR(IF(LOOKUP(2,1/((ACTIVITY!$D$10:$D$309=LEFT($D$28,7))*(ACTIVITY!$O$10:$O$309=ROWS($B$40:B128))),ACTIVITY!$J$10:$J$309)=0,"",LOOKUP(2,1/((ACTIVITY!$D$10:$D$309=LEFT($D$28,7))*(ACTIVITY!$O$10:$O$309=ROWS($B$40:B128))),ACTIVITY!$J$10:$J$309)),"")</f>
        <v/>
      </c>
      <c r="J128" s="88"/>
      <c r="K128" s="34" t="str">
        <f>IFERROR(IF(LOOKUP(2,1/((ACTIVITY!$D$10:$D$309=LEFT($D$28,7))*(ACTIVITY!$O$10:$O$309=ROWS($B$40:B128))),ACTIVITY!$K$10:$K$309)=0,"",LOOKUP(2,1/((ACTIVITY!$D$10:$D$309=LEFT($D$28,7))*(ACTIVITY!$O$10:$O$309=ROWS($B$40:B128))),ACTIVITY!$K$10:$K$309)),"")</f>
        <v/>
      </c>
      <c r="L128" s="34" t="str">
        <f>IFERROR(IF(LOOKUP(2,1/((ACTIVITY!$D$10:$D$309=LEFT($D$28,7))*(ACTIVITY!$O$10:$O$309=ROWS($B$40:B128))),ACTIVITY!$L$10:$L$309)=0,"",LOOKUP(2,1/((ACTIVITY!$D$10:$D$309=LEFT($D$28,7))*(ACTIVITY!$O$10:$O$309=ROWS($B$40:B128))),ACTIVITY!$L$10:$L$309)),"")</f>
        <v/>
      </c>
      <c r="M128" s="34"/>
    </row>
    <row r="129" spans="2:13" ht="24" customHeight="1">
      <c r="B129" s="33" t="str">
        <f>IFERROR(IF(LOOKUP(2,1/((ACTIVITY!$D$10:$D$309=LEFT($D$28,7))*(ACTIVITY!$O$10:$O$309=ROWS($B$40:B129))),ACTIVITY!$F$10:$F$309)=0,"",LOOKUP(2,1/((ACTIVITY!$D$10:$D$309=LEFT($D$28,7))*(ACTIVITY!$O$10:$O$309=ROWS($B$40:B129))),ACTIVITY!$F$10:$F$309)),"")</f>
        <v/>
      </c>
      <c r="C129" s="34" t="str">
        <f>IFERROR(IF(LOOKUP(2,1/((ACTIVITY!$D$10:$D$309=LEFT($D$28,7))*(ACTIVITY!$O$10:$O$309=ROWS($B$40:B129))),ACTIVITY!$G$10:$G$309)=0,"",LOOKUP(2,1/((ACTIVITY!$D$10:$D$309=LEFT($D$28,7))*(ACTIVITY!$O$10:$O$309=ROWS($B$40:B129))),ACTIVITY!$G$10:$G$309)),"")</f>
        <v/>
      </c>
      <c r="D129" s="34"/>
      <c r="E129" s="88" t="str">
        <f>IFERROR(IF(LOOKUP(2,1/((ACTIVITY!$D$10:$D$309=LEFT($D$28,7))*(ACTIVITY!$O$10:$O$309=ROWS($B$40:B129))),ACTIVITY!$H$10:$H$309)=0,"",LOOKUP(2,1/((ACTIVITY!$D$10:$D$309=LEFT($D$28,7))*(ACTIVITY!$O$10:$O$309=ROWS($B$40:B129))),ACTIVITY!$H$10:$H$309)),"")</f>
        <v/>
      </c>
      <c r="F129" s="88"/>
      <c r="G129" s="34" t="str">
        <f>IFERROR(IF(LOOKUP(2,1/((ACTIVITY!$D$10:$D$309=LEFT($D$28,7))*(ACTIVITY!$O$10:$O$309=ROWS($B$40:B129))),ACTIVITY!$I$10:$I$309)=0,"",LOOKUP(2,1/((ACTIVITY!$D$10:$D$309=LEFT($D$28,7))*(ACTIVITY!$O$10:$O$309=ROWS($B$40:B129))),ACTIVITY!$I$10:$I$309)),"")</f>
        <v/>
      </c>
      <c r="H129" s="34"/>
      <c r="I129" s="88" t="str">
        <f>IFERROR(IF(LOOKUP(2,1/((ACTIVITY!$D$10:$D$309=LEFT($D$28,7))*(ACTIVITY!$O$10:$O$309=ROWS($B$40:B129))),ACTIVITY!$J$10:$J$309)=0,"",LOOKUP(2,1/((ACTIVITY!$D$10:$D$309=LEFT($D$28,7))*(ACTIVITY!$O$10:$O$309=ROWS($B$40:B129))),ACTIVITY!$J$10:$J$309)),"")</f>
        <v/>
      </c>
      <c r="J129" s="88"/>
      <c r="K129" s="34" t="str">
        <f>IFERROR(IF(LOOKUP(2,1/((ACTIVITY!$D$10:$D$309=LEFT($D$28,7))*(ACTIVITY!$O$10:$O$309=ROWS($B$40:B129))),ACTIVITY!$K$10:$K$309)=0,"",LOOKUP(2,1/((ACTIVITY!$D$10:$D$309=LEFT($D$28,7))*(ACTIVITY!$O$10:$O$309=ROWS($B$40:B129))),ACTIVITY!$K$10:$K$309)),"")</f>
        <v/>
      </c>
      <c r="L129" s="34" t="str">
        <f>IFERROR(IF(LOOKUP(2,1/((ACTIVITY!$D$10:$D$309=LEFT($D$28,7))*(ACTIVITY!$O$10:$O$309=ROWS($B$40:B129))),ACTIVITY!$L$10:$L$309)=0,"",LOOKUP(2,1/((ACTIVITY!$D$10:$D$309=LEFT($D$28,7))*(ACTIVITY!$O$10:$O$309=ROWS($B$40:B129))),ACTIVITY!$L$10:$L$309)),"")</f>
        <v/>
      </c>
      <c r="M129" s="34"/>
    </row>
    <row r="130" spans="2:13" ht="24" customHeight="1">
      <c r="B130" s="33" t="str">
        <f>IFERROR(IF(LOOKUP(2,1/((ACTIVITY!$D$10:$D$309=LEFT($D$28,7))*(ACTIVITY!$O$10:$O$309=ROWS($B$40:B130))),ACTIVITY!$F$10:$F$309)=0,"",LOOKUP(2,1/((ACTIVITY!$D$10:$D$309=LEFT($D$28,7))*(ACTIVITY!$O$10:$O$309=ROWS($B$40:B130))),ACTIVITY!$F$10:$F$309)),"")</f>
        <v/>
      </c>
      <c r="C130" s="34" t="str">
        <f>IFERROR(IF(LOOKUP(2,1/((ACTIVITY!$D$10:$D$309=LEFT($D$28,7))*(ACTIVITY!$O$10:$O$309=ROWS($B$40:B130))),ACTIVITY!$G$10:$G$309)=0,"",LOOKUP(2,1/((ACTIVITY!$D$10:$D$309=LEFT($D$28,7))*(ACTIVITY!$O$10:$O$309=ROWS($B$40:B130))),ACTIVITY!$G$10:$G$309)),"")</f>
        <v/>
      </c>
      <c r="D130" s="34"/>
      <c r="E130" s="88" t="str">
        <f>IFERROR(IF(LOOKUP(2,1/((ACTIVITY!$D$10:$D$309=LEFT($D$28,7))*(ACTIVITY!$O$10:$O$309=ROWS($B$40:B130))),ACTIVITY!$H$10:$H$309)=0,"",LOOKUP(2,1/((ACTIVITY!$D$10:$D$309=LEFT($D$28,7))*(ACTIVITY!$O$10:$O$309=ROWS($B$40:B130))),ACTIVITY!$H$10:$H$309)),"")</f>
        <v/>
      </c>
      <c r="F130" s="88"/>
      <c r="G130" s="34" t="str">
        <f>IFERROR(IF(LOOKUP(2,1/((ACTIVITY!$D$10:$D$309=LEFT($D$28,7))*(ACTIVITY!$O$10:$O$309=ROWS($B$40:B130))),ACTIVITY!$I$10:$I$309)=0,"",LOOKUP(2,1/((ACTIVITY!$D$10:$D$309=LEFT($D$28,7))*(ACTIVITY!$O$10:$O$309=ROWS($B$40:B130))),ACTIVITY!$I$10:$I$309)),"")</f>
        <v/>
      </c>
      <c r="H130" s="34"/>
      <c r="I130" s="88" t="str">
        <f>IFERROR(IF(LOOKUP(2,1/((ACTIVITY!$D$10:$D$309=LEFT($D$28,7))*(ACTIVITY!$O$10:$O$309=ROWS($B$40:B130))),ACTIVITY!$J$10:$J$309)=0,"",LOOKUP(2,1/((ACTIVITY!$D$10:$D$309=LEFT($D$28,7))*(ACTIVITY!$O$10:$O$309=ROWS($B$40:B130))),ACTIVITY!$J$10:$J$309)),"")</f>
        <v/>
      </c>
      <c r="J130" s="88"/>
      <c r="K130" s="34" t="str">
        <f>IFERROR(IF(LOOKUP(2,1/((ACTIVITY!$D$10:$D$309=LEFT($D$28,7))*(ACTIVITY!$O$10:$O$309=ROWS($B$40:B130))),ACTIVITY!$K$10:$K$309)=0,"",LOOKUP(2,1/((ACTIVITY!$D$10:$D$309=LEFT($D$28,7))*(ACTIVITY!$O$10:$O$309=ROWS($B$40:B130))),ACTIVITY!$K$10:$K$309)),"")</f>
        <v/>
      </c>
      <c r="L130" s="34" t="str">
        <f>IFERROR(IF(LOOKUP(2,1/((ACTIVITY!$D$10:$D$309=LEFT($D$28,7))*(ACTIVITY!$O$10:$O$309=ROWS($B$40:B130))),ACTIVITY!$L$10:$L$309)=0,"",LOOKUP(2,1/((ACTIVITY!$D$10:$D$309=LEFT($D$28,7))*(ACTIVITY!$O$10:$O$309=ROWS($B$40:B130))),ACTIVITY!$L$10:$L$309)),"")</f>
        <v/>
      </c>
      <c r="M130" s="34"/>
    </row>
    <row r="131" spans="2:13" ht="24" customHeight="1">
      <c r="B131" s="33" t="str">
        <f>IFERROR(IF(LOOKUP(2,1/((ACTIVITY!$D$10:$D$309=LEFT($D$28,7))*(ACTIVITY!$O$10:$O$309=ROWS($B$40:B131))),ACTIVITY!$F$10:$F$309)=0,"",LOOKUP(2,1/((ACTIVITY!$D$10:$D$309=LEFT($D$28,7))*(ACTIVITY!$O$10:$O$309=ROWS($B$40:B131))),ACTIVITY!$F$10:$F$309)),"")</f>
        <v/>
      </c>
      <c r="C131" s="34" t="str">
        <f>IFERROR(IF(LOOKUP(2,1/((ACTIVITY!$D$10:$D$309=LEFT($D$28,7))*(ACTIVITY!$O$10:$O$309=ROWS($B$40:B131))),ACTIVITY!$G$10:$G$309)=0,"",LOOKUP(2,1/((ACTIVITY!$D$10:$D$309=LEFT($D$28,7))*(ACTIVITY!$O$10:$O$309=ROWS($B$40:B131))),ACTIVITY!$G$10:$G$309)),"")</f>
        <v/>
      </c>
      <c r="D131" s="34"/>
      <c r="E131" s="88" t="str">
        <f>IFERROR(IF(LOOKUP(2,1/((ACTIVITY!$D$10:$D$309=LEFT($D$28,7))*(ACTIVITY!$O$10:$O$309=ROWS($B$40:B131))),ACTIVITY!$H$10:$H$309)=0,"",LOOKUP(2,1/((ACTIVITY!$D$10:$D$309=LEFT($D$28,7))*(ACTIVITY!$O$10:$O$309=ROWS($B$40:B131))),ACTIVITY!$H$10:$H$309)),"")</f>
        <v/>
      </c>
      <c r="F131" s="88"/>
      <c r="G131" s="34" t="str">
        <f>IFERROR(IF(LOOKUP(2,1/((ACTIVITY!$D$10:$D$309=LEFT($D$28,7))*(ACTIVITY!$O$10:$O$309=ROWS($B$40:B131))),ACTIVITY!$I$10:$I$309)=0,"",LOOKUP(2,1/((ACTIVITY!$D$10:$D$309=LEFT($D$28,7))*(ACTIVITY!$O$10:$O$309=ROWS($B$40:B131))),ACTIVITY!$I$10:$I$309)),"")</f>
        <v/>
      </c>
      <c r="H131" s="34"/>
      <c r="I131" s="88" t="str">
        <f>IFERROR(IF(LOOKUP(2,1/((ACTIVITY!$D$10:$D$309=LEFT($D$28,7))*(ACTIVITY!$O$10:$O$309=ROWS($B$40:B131))),ACTIVITY!$J$10:$J$309)=0,"",LOOKUP(2,1/((ACTIVITY!$D$10:$D$309=LEFT($D$28,7))*(ACTIVITY!$O$10:$O$309=ROWS($B$40:B131))),ACTIVITY!$J$10:$J$309)),"")</f>
        <v/>
      </c>
      <c r="J131" s="88"/>
      <c r="K131" s="34" t="str">
        <f>IFERROR(IF(LOOKUP(2,1/((ACTIVITY!$D$10:$D$309=LEFT($D$28,7))*(ACTIVITY!$O$10:$O$309=ROWS($B$40:B131))),ACTIVITY!$K$10:$K$309)=0,"",LOOKUP(2,1/((ACTIVITY!$D$10:$D$309=LEFT($D$28,7))*(ACTIVITY!$O$10:$O$309=ROWS($B$40:B131))),ACTIVITY!$K$10:$K$309)),"")</f>
        <v/>
      </c>
      <c r="L131" s="34" t="str">
        <f>IFERROR(IF(LOOKUP(2,1/((ACTIVITY!$D$10:$D$309=LEFT($D$28,7))*(ACTIVITY!$O$10:$O$309=ROWS($B$40:B131))),ACTIVITY!$L$10:$L$309)=0,"",LOOKUP(2,1/((ACTIVITY!$D$10:$D$309=LEFT($D$28,7))*(ACTIVITY!$O$10:$O$309=ROWS($B$40:B131))),ACTIVITY!$L$10:$L$309)),"")</f>
        <v/>
      </c>
      <c r="M131" s="34"/>
    </row>
    <row r="132" spans="2:13" ht="24" customHeight="1">
      <c r="B132" s="33" t="str">
        <f>IFERROR(IF(LOOKUP(2,1/((ACTIVITY!$D$10:$D$309=LEFT($D$28,7))*(ACTIVITY!$O$10:$O$309=ROWS($B$40:B132))),ACTIVITY!$F$10:$F$309)=0,"",LOOKUP(2,1/((ACTIVITY!$D$10:$D$309=LEFT($D$28,7))*(ACTIVITY!$O$10:$O$309=ROWS($B$40:B132))),ACTIVITY!$F$10:$F$309)),"")</f>
        <v/>
      </c>
      <c r="C132" s="34" t="str">
        <f>IFERROR(IF(LOOKUP(2,1/((ACTIVITY!$D$10:$D$309=LEFT($D$28,7))*(ACTIVITY!$O$10:$O$309=ROWS($B$40:B132))),ACTIVITY!$G$10:$G$309)=0,"",LOOKUP(2,1/((ACTIVITY!$D$10:$D$309=LEFT($D$28,7))*(ACTIVITY!$O$10:$O$309=ROWS($B$40:B132))),ACTIVITY!$G$10:$G$309)),"")</f>
        <v/>
      </c>
      <c r="D132" s="34"/>
      <c r="E132" s="88" t="str">
        <f>IFERROR(IF(LOOKUP(2,1/((ACTIVITY!$D$10:$D$309=LEFT($D$28,7))*(ACTIVITY!$O$10:$O$309=ROWS($B$40:B132))),ACTIVITY!$H$10:$H$309)=0,"",LOOKUP(2,1/((ACTIVITY!$D$10:$D$309=LEFT($D$28,7))*(ACTIVITY!$O$10:$O$309=ROWS($B$40:B132))),ACTIVITY!$H$10:$H$309)),"")</f>
        <v/>
      </c>
      <c r="F132" s="88"/>
      <c r="G132" s="34" t="str">
        <f>IFERROR(IF(LOOKUP(2,1/((ACTIVITY!$D$10:$D$309=LEFT($D$28,7))*(ACTIVITY!$O$10:$O$309=ROWS($B$40:B132))),ACTIVITY!$I$10:$I$309)=0,"",LOOKUP(2,1/((ACTIVITY!$D$10:$D$309=LEFT($D$28,7))*(ACTIVITY!$O$10:$O$309=ROWS($B$40:B132))),ACTIVITY!$I$10:$I$309)),"")</f>
        <v/>
      </c>
      <c r="H132" s="34"/>
      <c r="I132" s="88" t="str">
        <f>IFERROR(IF(LOOKUP(2,1/((ACTIVITY!$D$10:$D$309=LEFT($D$28,7))*(ACTIVITY!$O$10:$O$309=ROWS($B$40:B132))),ACTIVITY!$J$10:$J$309)=0,"",LOOKUP(2,1/((ACTIVITY!$D$10:$D$309=LEFT($D$28,7))*(ACTIVITY!$O$10:$O$309=ROWS($B$40:B132))),ACTIVITY!$J$10:$J$309)),"")</f>
        <v/>
      </c>
      <c r="J132" s="88"/>
      <c r="K132" s="34" t="str">
        <f>IFERROR(IF(LOOKUP(2,1/((ACTIVITY!$D$10:$D$309=LEFT($D$28,7))*(ACTIVITY!$O$10:$O$309=ROWS($B$40:B132))),ACTIVITY!$K$10:$K$309)=0,"",LOOKUP(2,1/((ACTIVITY!$D$10:$D$309=LEFT($D$28,7))*(ACTIVITY!$O$10:$O$309=ROWS($B$40:B132))),ACTIVITY!$K$10:$K$309)),"")</f>
        <v/>
      </c>
      <c r="L132" s="34" t="str">
        <f>IFERROR(IF(LOOKUP(2,1/((ACTIVITY!$D$10:$D$309=LEFT($D$28,7))*(ACTIVITY!$O$10:$O$309=ROWS($B$40:B132))),ACTIVITY!$L$10:$L$309)=0,"",LOOKUP(2,1/((ACTIVITY!$D$10:$D$309=LEFT($D$28,7))*(ACTIVITY!$O$10:$O$309=ROWS($B$40:B132))),ACTIVITY!$L$10:$L$309)),"")</f>
        <v/>
      </c>
      <c r="M132" s="34"/>
    </row>
    <row r="133" spans="2:13" ht="24" customHeight="1">
      <c r="B133" s="33" t="str">
        <f>IFERROR(IF(LOOKUP(2,1/((ACTIVITY!$D$10:$D$309=LEFT($D$28,7))*(ACTIVITY!$O$10:$O$309=ROWS($B$40:B133))),ACTIVITY!$F$10:$F$309)=0,"",LOOKUP(2,1/((ACTIVITY!$D$10:$D$309=LEFT($D$28,7))*(ACTIVITY!$O$10:$O$309=ROWS($B$40:B133))),ACTIVITY!$F$10:$F$309)),"")</f>
        <v/>
      </c>
      <c r="C133" s="34" t="str">
        <f>IFERROR(IF(LOOKUP(2,1/((ACTIVITY!$D$10:$D$309=LEFT($D$28,7))*(ACTIVITY!$O$10:$O$309=ROWS($B$40:B133))),ACTIVITY!$G$10:$G$309)=0,"",LOOKUP(2,1/((ACTIVITY!$D$10:$D$309=LEFT($D$28,7))*(ACTIVITY!$O$10:$O$309=ROWS($B$40:B133))),ACTIVITY!$G$10:$G$309)),"")</f>
        <v/>
      </c>
      <c r="D133" s="34"/>
      <c r="E133" s="88" t="str">
        <f>IFERROR(IF(LOOKUP(2,1/((ACTIVITY!$D$10:$D$309=LEFT($D$28,7))*(ACTIVITY!$O$10:$O$309=ROWS($B$40:B133))),ACTIVITY!$H$10:$H$309)=0,"",LOOKUP(2,1/((ACTIVITY!$D$10:$D$309=LEFT($D$28,7))*(ACTIVITY!$O$10:$O$309=ROWS($B$40:B133))),ACTIVITY!$H$10:$H$309)),"")</f>
        <v/>
      </c>
      <c r="F133" s="88"/>
      <c r="G133" s="34" t="str">
        <f>IFERROR(IF(LOOKUP(2,1/((ACTIVITY!$D$10:$D$309=LEFT($D$28,7))*(ACTIVITY!$O$10:$O$309=ROWS($B$40:B133))),ACTIVITY!$I$10:$I$309)=0,"",LOOKUP(2,1/((ACTIVITY!$D$10:$D$309=LEFT($D$28,7))*(ACTIVITY!$O$10:$O$309=ROWS($B$40:B133))),ACTIVITY!$I$10:$I$309)),"")</f>
        <v/>
      </c>
      <c r="H133" s="34"/>
      <c r="I133" s="88" t="str">
        <f>IFERROR(IF(LOOKUP(2,1/((ACTIVITY!$D$10:$D$309=LEFT($D$28,7))*(ACTIVITY!$O$10:$O$309=ROWS($B$40:B133))),ACTIVITY!$J$10:$J$309)=0,"",LOOKUP(2,1/((ACTIVITY!$D$10:$D$309=LEFT($D$28,7))*(ACTIVITY!$O$10:$O$309=ROWS($B$40:B133))),ACTIVITY!$J$10:$J$309)),"")</f>
        <v/>
      </c>
      <c r="J133" s="88"/>
      <c r="K133" s="34" t="str">
        <f>IFERROR(IF(LOOKUP(2,1/((ACTIVITY!$D$10:$D$309=LEFT($D$28,7))*(ACTIVITY!$O$10:$O$309=ROWS($B$40:B133))),ACTIVITY!$K$10:$K$309)=0,"",LOOKUP(2,1/((ACTIVITY!$D$10:$D$309=LEFT($D$28,7))*(ACTIVITY!$O$10:$O$309=ROWS($B$40:B133))),ACTIVITY!$K$10:$K$309)),"")</f>
        <v/>
      </c>
      <c r="L133" s="34" t="str">
        <f>IFERROR(IF(LOOKUP(2,1/((ACTIVITY!$D$10:$D$309=LEFT($D$28,7))*(ACTIVITY!$O$10:$O$309=ROWS($B$40:B133))),ACTIVITY!$L$10:$L$309)=0,"",LOOKUP(2,1/((ACTIVITY!$D$10:$D$309=LEFT($D$28,7))*(ACTIVITY!$O$10:$O$309=ROWS($B$40:B133))),ACTIVITY!$L$10:$L$309)),"")</f>
        <v/>
      </c>
      <c r="M133" s="34"/>
    </row>
    <row r="134" spans="2:13" ht="24" customHeight="1">
      <c r="B134" s="33" t="str">
        <f>IFERROR(IF(LOOKUP(2,1/((ACTIVITY!$D$10:$D$309=LEFT($D$28,7))*(ACTIVITY!$O$10:$O$309=ROWS($B$40:B134))),ACTIVITY!$F$10:$F$309)=0,"",LOOKUP(2,1/((ACTIVITY!$D$10:$D$309=LEFT($D$28,7))*(ACTIVITY!$O$10:$O$309=ROWS($B$40:B134))),ACTIVITY!$F$10:$F$309)),"")</f>
        <v/>
      </c>
      <c r="C134" s="34" t="str">
        <f>IFERROR(IF(LOOKUP(2,1/((ACTIVITY!$D$10:$D$309=LEFT($D$28,7))*(ACTIVITY!$O$10:$O$309=ROWS($B$40:B134))),ACTIVITY!$G$10:$G$309)=0,"",LOOKUP(2,1/((ACTIVITY!$D$10:$D$309=LEFT($D$28,7))*(ACTIVITY!$O$10:$O$309=ROWS($B$40:B134))),ACTIVITY!$G$10:$G$309)),"")</f>
        <v/>
      </c>
      <c r="D134" s="34"/>
      <c r="E134" s="88" t="str">
        <f>IFERROR(IF(LOOKUP(2,1/((ACTIVITY!$D$10:$D$309=LEFT($D$28,7))*(ACTIVITY!$O$10:$O$309=ROWS($B$40:B134))),ACTIVITY!$H$10:$H$309)=0,"",LOOKUP(2,1/((ACTIVITY!$D$10:$D$309=LEFT($D$28,7))*(ACTIVITY!$O$10:$O$309=ROWS($B$40:B134))),ACTIVITY!$H$10:$H$309)),"")</f>
        <v/>
      </c>
      <c r="F134" s="88"/>
      <c r="G134" s="34" t="str">
        <f>IFERROR(IF(LOOKUP(2,1/((ACTIVITY!$D$10:$D$309=LEFT($D$28,7))*(ACTIVITY!$O$10:$O$309=ROWS($B$40:B134))),ACTIVITY!$I$10:$I$309)=0,"",LOOKUP(2,1/((ACTIVITY!$D$10:$D$309=LEFT($D$28,7))*(ACTIVITY!$O$10:$O$309=ROWS($B$40:B134))),ACTIVITY!$I$10:$I$309)),"")</f>
        <v/>
      </c>
      <c r="H134" s="34"/>
      <c r="I134" s="88" t="str">
        <f>IFERROR(IF(LOOKUP(2,1/((ACTIVITY!$D$10:$D$309=LEFT($D$28,7))*(ACTIVITY!$O$10:$O$309=ROWS($B$40:B134))),ACTIVITY!$J$10:$J$309)=0,"",LOOKUP(2,1/((ACTIVITY!$D$10:$D$309=LEFT($D$28,7))*(ACTIVITY!$O$10:$O$309=ROWS($B$40:B134))),ACTIVITY!$J$10:$J$309)),"")</f>
        <v/>
      </c>
      <c r="J134" s="88"/>
      <c r="K134" s="34" t="str">
        <f>IFERROR(IF(LOOKUP(2,1/((ACTIVITY!$D$10:$D$309=LEFT($D$28,7))*(ACTIVITY!$O$10:$O$309=ROWS($B$40:B134))),ACTIVITY!$K$10:$K$309)=0,"",LOOKUP(2,1/((ACTIVITY!$D$10:$D$309=LEFT($D$28,7))*(ACTIVITY!$O$10:$O$309=ROWS($B$40:B134))),ACTIVITY!$K$10:$K$309)),"")</f>
        <v/>
      </c>
      <c r="L134" s="34" t="str">
        <f>IFERROR(IF(LOOKUP(2,1/((ACTIVITY!$D$10:$D$309=LEFT($D$28,7))*(ACTIVITY!$O$10:$O$309=ROWS($B$40:B134))),ACTIVITY!$L$10:$L$309)=0,"",LOOKUP(2,1/((ACTIVITY!$D$10:$D$309=LEFT($D$28,7))*(ACTIVITY!$O$10:$O$309=ROWS($B$40:B134))),ACTIVITY!$L$10:$L$309)),"")</f>
        <v/>
      </c>
      <c r="M134" s="34"/>
    </row>
    <row r="135" spans="2:13" ht="24" customHeight="1">
      <c r="B135" s="33" t="str">
        <f>IFERROR(IF(LOOKUP(2,1/((ACTIVITY!$D$10:$D$309=LEFT($D$28,7))*(ACTIVITY!$O$10:$O$309=ROWS($B$40:B135))),ACTIVITY!$F$10:$F$309)=0,"",LOOKUP(2,1/((ACTIVITY!$D$10:$D$309=LEFT($D$28,7))*(ACTIVITY!$O$10:$O$309=ROWS($B$40:B135))),ACTIVITY!$F$10:$F$309)),"")</f>
        <v/>
      </c>
      <c r="C135" s="34" t="str">
        <f>IFERROR(IF(LOOKUP(2,1/((ACTIVITY!$D$10:$D$309=LEFT($D$28,7))*(ACTIVITY!$O$10:$O$309=ROWS($B$40:B135))),ACTIVITY!$G$10:$G$309)=0,"",LOOKUP(2,1/((ACTIVITY!$D$10:$D$309=LEFT($D$28,7))*(ACTIVITY!$O$10:$O$309=ROWS($B$40:B135))),ACTIVITY!$G$10:$G$309)),"")</f>
        <v/>
      </c>
      <c r="D135" s="34"/>
      <c r="E135" s="88" t="str">
        <f>IFERROR(IF(LOOKUP(2,1/((ACTIVITY!$D$10:$D$309=LEFT($D$28,7))*(ACTIVITY!$O$10:$O$309=ROWS($B$40:B135))),ACTIVITY!$H$10:$H$309)=0,"",LOOKUP(2,1/((ACTIVITY!$D$10:$D$309=LEFT($D$28,7))*(ACTIVITY!$O$10:$O$309=ROWS($B$40:B135))),ACTIVITY!$H$10:$H$309)),"")</f>
        <v/>
      </c>
      <c r="F135" s="88"/>
      <c r="G135" s="34" t="str">
        <f>IFERROR(IF(LOOKUP(2,1/((ACTIVITY!$D$10:$D$309=LEFT($D$28,7))*(ACTIVITY!$O$10:$O$309=ROWS($B$40:B135))),ACTIVITY!$I$10:$I$309)=0,"",LOOKUP(2,1/((ACTIVITY!$D$10:$D$309=LEFT($D$28,7))*(ACTIVITY!$O$10:$O$309=ROWS($B$40:B135))),ACTIVITY!$I$10:$I$309)),"")</f>
        <v/>
      </c>
      <c r="H135" s="34"/>
      <c r="I135" s="88" t="str">
        <f>IFERROR(IF(LOOKUP(2,1/((ACTIVITY!$D$10:$D$309=LEFT($D$28,7))*(ACTIVITY!$O$10:$O$309=ROWS($B$40:B135))),ACTIVITY!$J$10:$J$309)=0,"",LOOKUP(2,1/((ACTIVITY!$D$10:$D$309=LEFT($D$28,7))*(ACTIVITY!$O$10:$O$309=ROWS($B$40:B135))),ACTIVITY!$J$10:$J$309)),"")</f>
        <v/>
      </c>
      <c r="J135" s="88"/>
      <c r="K135" s="34" t="str">
        <f>IFERROR(IF(LOOKUP(2,1/((ACTIVITY!$D$10:$D$309=LEFT($D$28,7))*(ACTIVITY!$O$10:$O$309=ROWS($B$40:B135))),ACTIVITY!$K$10:$K$309)=0,"",LOOKUP(2,1/((ACTIVITY!$D$10:$D$309=LEFT($D$28,7))*(ACTIVITY!$O$10:$O$309=ROWS($B$40:B135))),ACTIVITY!$K$10:$K$309)),"")</f>
        <v/>
      </c>
      <c r="L135" s="34" t="str">
        <f>IFERROR(IF(LOOKUP(2,1/((ACTIVITY!$D$10:$D$309=LEFT($D$28,7))*(ACTIVITY!$O$10:$O$309=ROWS($B$40:B135))),ACTIVITY!$L$10:$L$309)=0,"",LOOKUP(2,1/((ACTIVITY!$D$10:$D$309=LEFT($D$28,7))*(ACTIVITY!$O$10:$O$309=ROWS($B$40:B135))),ACTIVITY!$L$10:$L$309)),"")</f>
        <v/>
      </c>
      <c r="M135" s="34"/>
    </row>
    <row r="136" spans="2:13" ht="24" customHeight="1">
      <c r="B136" s="33" t="str">
        <f>IFERROR(IF(LOOKUP(2,1/((ACTIVITY!$D$10:$D$309=LEFT($D$28,7))*(ACTIVITY!$O$10:$O$309=ROWS($B$40:B136))),ACTIVITY!$F$10:$F$309)=0,"",LOOKUP(2,1/((ACTIVITY!$D$10:$D$309=LEFT($D$28,7))*(ACTIVITY!$O$10:$O$309=ROWS($B$40:B136))),ACTIVITY!$F$10:$F$309)),"")</f>
        <v/>
      </c>
      <c r="C136" s="34" t="str">
        <f>IFERROR(IF(LOOKUP(2,1/((ACTIVITY!$D$10:$D$309=LEFT($D$28,7))*(ACTIVITY!$O$10:$O$309=ROWS($B$40:B136))),ACTIVITY!$G$10:$G$309)=0,"",LOOKUP(2,1/((ACTIVITY!$D$10:$D$309=LEFT($D$28,7))*(ACTIVITY!$O$10:$O$309=ROWS($B$40:B136))),ACTIVITY!$G$10:$G$309)),"")</f>
        <v/>
      </c>
      <c r="D136" s="34"/>
      <c r="E136" s="88" t="str">
        <f>IFERROR(IF(LOOKUP(2,1/((ACTIVITY!$D$10:$D$309=LEFT($D$28,7))*(ACTIVITY!$O$10:$O$309=ROWS($B$40:B136))),ACTIVITY!$H$10:$H$309)=0,"",LOOKUP(2,1/((ACTIVITY!$D$10:$D$309=LEFT($D$28,7))*(ACTIVITY!$O$10:$O$309=ROWS($B$40:B136))),ACTIVITY!$H$10:$H$309)),"")</f>
        <v/>
      </c>
      <c r="F136" s="88"/>
      <c r="G136" s="34" t="str">
        <f>IFERROR(IF(LOOKUP(2,1/((ACTIVITY!$D$10:$D$309=LEFT($D$28,7))*(ACTIVITY!$O$10:$O$309=ROWS($B$40:B136))),ACTIVITY!$I$10:$I$309)=0,"",LOOKUP(2,1/((ACTIVITY!$D$10:$D$309=LEFT($D$28,7))*(ACTIVITY!$O$10:$O$309=ROWS($B$40:B136))),ACTIVITY!$I$10:$I$309)),"")</f>
        <v/>
      </c>
      <c r="H136" s="34"/>
      <c r="I136" s="88" t="str">
        <f>IFERROR(IF(LOOKUP(2,1/((ACTIVITY!$D$10:$D$309=LEFT($D$28,7))*(ACTIVITY!$O$10:$O$309=ROWS($B$40:B136))),ACTIVITY!$J$10:$J$309)=0,"",LOOKUP(2,1/((ACTIVITY!$D$10:$D$309=LEFT($D$28,7))*(ACTIVITY!$O$10:$O$309=ROWS($B$40:B136))),ACTIVITY!$J$10:$J$309)),"")</f>
        <v/>
      </c>
      <c r="J136" s="88"/>
      <c r="K136" s="34" t="str">
        <f>IFERROR(IF(LOOKUP(2,1/((ACTIVITY!$D$10:$D$309=LEFT($D$28,7))*(ACTIVITY!$O$10:$O$309=ROWS($B$40:B136))),ACTIVITY!$K$10:$K$309)=0,"",LOOKUP(2,1/((ACTIVITY!$D$10:$D$309=LEFT($D$28,7))*(ACTIVITY!$O$10:$O$309=ROWS($B$40:B136))),ACTIVITY!$K$10:$K$309)),"")</f>
        <v/>
      </c>
      <c r="L136" s="34" t="str">
        <f>IFERROR(IF(LOOKUP(2,1/((ACTIVITY!$D$10:$D$309=LEFT($D$28,7))*(ACTIVITY!$O$10:$O$309=ROWS($B$40:B136))),ACTIVITY!$L$10:$L$309)=0,"",LOOKUP(2,1/((ACTIVITY!$D$10:$D$309=LEFT($D$28,7))*(ACTIVITY!$O$10:$O$309=ROWS($B$40:B136))),ACTIVITY!$L$10:$L$309)),"")</f>
        <v/>
      </c>
      <c r="M136" s="34"/>
    </row>
    <row r="137" spans="2:13" ht="24" customHeight="1">
      <c r="B137" s="33" t="str">
        <f>IFERROR(IF(LOOKUP(2,1/((ACTIVITY!$D$10:$D$309=LEFT($D$28,7))*(ACTIVITY!$O$10:$O$309=ROWS($B$40:B137))),ACTIVITY!$F$10:$F$309)=0,"",LOOKUP(2,1/((ACTIVITY!$D$10:$D$309=LEFT($D$28,7))*(ACTIVITY!$O$10:$O$309=ROWS($B$40:B137))),ACTIVITY!$F$10:$F$309)),"")</f>
        <v/>
      </c>
      <c r="C137" s="34" t="str">
        <f>IFERROR(IF(LOOKUP(2,1/((ACTIVITY!$D$10:$D$309=LEFT($D$28,7))*(ACTIVITY!$O$10:$O$309=ROWS($B$40:B137))),ACTIVITY!$G$10:$G$309)=0,"",LOOKUP(2,1/((ACTIVITY!$D$10:$D$309=LEFT($D$28,7))*(ACTIVITY!$O$10:$O$309=ROWS($B$40:B137))),ACTIVITY!$G$10:$G$309)),"")</f>
        <v/>
      </c>
      <c r="D137" s="34"/>
      <c r="E137" s="88" t="str">
        <f>IFERROR(IF(LOOKUP(2,1/((ACTIVITY!$D$10:$D$309=LEFT($D$28,7))*(ACTIVITY!$O$10:$O$309=ROWS($B$40:B137))),ACTIVITY!$H$10:$H$309)=0,"",LOOKUP(2,1/((ACTIVITY!$D$10:$D$309=LEFT($D$28,7))*(ACTIVITY!$O$10:$O$309=ROWS($B$40:B137))),ACTIVITY!$H$10:$H$309)),"")</f>
        <v/>
      </c>
      <c r="F137" s="88"/>
      <c r="G137" s="34" t="str">
        <f>IFERROR(IF(LOOKUP(2,1/((ACTIVITY!$D$10:$D$309=LEFT($D$28,7))*(ACTIVITY!$O$10:$O$309=ROWS($B$40:B137))),ACTIVITY!$I$10:$I$309)=0,"",LOOKUP(2,1/((ACTIVITY!$D$10:$D$309=LEFT($D$28,7))*(ACTIVITY!$O$10:$O$309=ROWS($B$40:B137))),ACTIVITY!$I$10:$I$309)),"")</f>
        <v/>
      </c>
      <c r="H137" s="34"/>
      <c r="I137" s="88" t="str">
        <f>IFERROR(IF(LOOKUP(2,1/((ACTIVITY!$D$10:$D$309=LEFT($D$28,7))*(ACTIVITY!$O$10:$O$309=ROWS($B$40:B137))),ACTIVITY!$J$10:$J$309)=0,"",LOOKUP(2,1/((ACTIVITY!$D$10:$D$309=LEFT($D$28,7))*(ACTIVITY!$O$10:$O$309=ROWS($B$40:B137))),ACTIVITY!$J$10:$J$309)),"")</f>
        <v/>
      </c>
      <c r="J137" s="88"/>
      <c r="K137" s="34" t="str">
        <f>IFERROR(IF(LOOKUP(2,1/((ACTIVITY!$D$10:$D$309=LEFT($D$28,7))*(ACTIVITY!$O$10:$O$309=ROWS($B$40:B137))),ACTIVITY!$K$10:$K$309)=0,"",LOOKUP(2,1/((ACTIVITY!$D$10:$D$309=LEFT($D$28,7))*(ACTIVITY!$O$10:$O$309=ROWS($B$40:B137))),ACTIVITY!$K$10:$K$309)),"")</f>
        <v/>
      </c>
      <c r="L137" s="34" t="str">
        <f>IFERROR(IF(LOOKUP(2,1/((ACTIVITY!$D$10:$D$309=LEFT($D$28,7))*(ACTIVITY!$O$10:$O$309=ROWS($B$40:B137))),ACTIVITY!$L$10:$L$309)=0,"",LOOKUP(2,1/((ACTIVITY!$D$10:$D$309=LEFT($D$28,7))*(ACTIVITY!$O$10:$O$309=ROWS($B$40:B137))),ACTIVITY!$L$10:$L$309)),"")</f>
        <v/>
      </c>
      <c r="M137" s="34"/>
    </row>
    <row r="138" spans="2:13" ht="24" customHeight="1">
      <c r="B138" s="33" t="str">
        <f>IFERROR(IF(LOOKUP(2,1/((ACTIVITY!$D$10:$D$309=LEFT($D$28,7))*(ACTIVITY!$O$10:$O$309=ROWS($B$40:B138))),ACTIVITY!$F$10:$F$309)=0,"",LOOKUP(2,1/((ACTIVITY!$D$10:$D$309=LEFT($D$28,7))*(ACTIVITY!$O$10:$O$309=ROWS($B$40:B138))),ACTIVITY!$F$10:$F$309)),"")</f>
        <v/>
      </c>
      <c r="C138" s="34" t="str">
        <f>IFERROR(IF(LOOKUP(2,1/((ACTIVITY!$D$10:$D$309=LEFT($D$28,7))*(ACTIVITY!$O$10:$O$309=ROWS($B$40:B138))),ACTIVITY!$G$10:$G$309)=0,"",LOOKUP(2,1/((ACTIVITY!$D$10:$D$309=LEFT($D$28,7))*(ACTIVITY!$O$10:$O$309=ROWS($B$40:B138))),ACTIVITY!$G$10:$G$309)),"")</f>
        <v/>
      </c>
      <c r="D138" s="34"/>
      <c r="E138" s="88" t="str">
        <f>IFERROR(IF(LOOKUP(2,1/((ACTIVITY!$D$10:$D$309=LEFT($D$28,7))*(ACTIVITY!$O$10:$O$309=ROWS($B$40:B138))),ACTIVITY!$H$10:$H$309)=0,"",LOOKUP(2,1/((ACTIVITY!$D$10:$D$309=LEFT($D$28,7))*(ACTIVITY!$O$10:$O$309=ROWS($B$40:B138))),ACTIVITY!$H$10:$H$309)),"")</f>
        <v/>
      </c>
      <c r="F138" s="88"/>
      <c r="G138" s="34" t="str">
        <f>IFERROR(IF(LOOKUP(2,1/((ACTIVITY!$D$10:$D$309=LEFT($D$28,7))*(ACTIVITY!$O$10:$O$309=ROWS($B$40:B138))),ACTIVITY!$I$10:$I$309)=0,"",LOOKUP(2,1/((ACTIVITY!$D$10:$D$309=LEFT($D$28,7))*(ACTIVITY!$O$10:$O$309=ROWS($B$40:B138))),ACTIVITY!$I$10:$I$309)),"")</f>
        <v/>
      </c>
      <c r="H138" s="34"/>
      <c r="I138" s="88" t="str">
        <f>IFERROR(IF(LOOKUP(2,1/((ACTIVITY!$D$10:$D$309=LEFT($D$28,7))*(ACTIVITY!$O$10:$O$309=ROWS($B$40:B138))),ACTIVITY!$J$10:$J$309)=0,"",LOOKUP(2,1/((ACTIVITY!$D$10:$D$309=LEFT($D$28,7))*(ACTIVITY!$O$10:$O$309=ROWS($B$40:B138))),ACTIVITY!$J$10:$J$309)),"")</f>
        <v/>
      </c>
      <c r="J138" s="88"/>
      <c r="K138" s="34" t="str">
        <f>IFERROR(IF(LOOKUP(2,1/((ACTIVITY!$D$10:$D$309=LEFT($D$28,7))*(ACTIVITY!$O$10:$O$309=ROWS($B$40:B138))),ACTIVITY!$K$10:$K$309)=0,"",LOOKUP(2,1/((ACTIVITY!$D$10:$D$309=LEFT($D$28,7))*(ACTIVITY!$O$10:$O$309=ROWS($B$40:B138))),ACTIVITY!$K$10:$K$309)),"")</f>
        <v/>
      </c>
      <c r="L138" s="34" t="str">
        <f>IFERROR(IF(LOOKUP(2,1/((ACTIVITY!$D$10:$D$309=LEFT($D$28,7))*(ACTIVITY!$O$10:$O$309=ROWS($B$40:B138))),ACTIVITY!$L$10:$L$309)=0,"",LOOKUP(2,1/((ACTIVITY!$D$10:$D$309=LEFT($D$28,7))*(ACTIVITY!$O$10:$O$309=ROWS($B$40:B138))),ACTIVITY!$L$10:$L$309)),"")</f>
        <v/>
      </c>
      <c r="M138" s="34"/>
    </row>
    <row r="139" spans="2:13" ht="24" customHeight="1">
      <c r="B139" s="33" t="str">
        <f>IFERROR(IF(LOOKUP(2,1/((ACTIVITY!$D$10:$D$309=LEFT($D$28,7))*(ACTIVITY!$O$10:$O$309=ROWS($B$40:B139))),ACTIVITY!$F$10:$F$309)=0,"",LOOKUP(2,1/((ACTIVITY!$D$10:$D$309=LEFT($D$28,7))*(ACTIVITY!$O$10:$O$309=ROWS($B$40:B139))),ACTIVITY!$F$10:$F$309)),"")</f>
        <v/>
      </c>
      <c r="C139" s="34" t="str">
        <f>IFERROR(IF(LOOKUP(2,1/((ACTIVITY!$D$10:$D$309=LEFT($D$28,7))*(ACTIVITY!$O$10:$O$309=ROWS($B$40:B139))),ACTIVITY!$G$10:$G$309)=0,"",LOOKUP(2,1/((ACTIVITY!$D$10:$D$309=LEFT($D$28,7))*(ACTIVITY!$O$10:$O$309=ROWS($B$40:B139))),ACTIVITY!$G$10:$G$309)),"")</f>
        <v/>
      </c>
      <c r="D139" s="34"/>
      <c r="E139" s="88" t="str">
        <f>IFERROR(IF(LOOKUP(2,1/((ACTIVITY!$D$10:$D$309=LEFT($D$28,7))*(ACTIVITY!$O$10:$O$309=ROWS($B$40:B139))),ACTIVITY!$H$10:$H$309)=0,"",LOOKUP(2,1/((ACTIVITY!$D$10:$D$309=LEFT($D$28,7))*(ACTIVITY!$O$10:$O$309=ROWS($B$40:B139))),ACTIVITY!$H$10:$H$309)),"")</f>
        <v/>
      </c>
      <c r="F139" s="88"/>
      <c r="G139" s="34" t="str">
        <f>IFERROR(IF(LOOKUP(2,1/((ACTIVITY!$D$10:$D$309=LEFT($D$28,7))*(ACTIVITY!$O$10:$O$309=ROWS($B$40:B139))),ACTIVITY!$I$10:$I$309)=0,"",LOOKUP(2,1/((ACTIVITY!$D$10:$D$309=LEFT($D$28,7))*(ACTIVITY!$O$10:$O$309=ROWS($B$40:B139))),ACTIVITY!$I$10:$I$309)),"")</f>
        <v/>
      </c>
      <c r="H139" s="34"/>
      <c r="I139" s="88" t="str">
        <f>IFERROR(IF(LOOKUP(2,1/((ACTIVITY!$D$10:$D$309=LEFT($D$28,7))*(ACTIVITY!$O$10:$O$309=ROWS($B$40:B139))),ACTIVITY!$J$10:$J$309)=0,"",LOOKUP(2,1/((ACTIVITY!$D$10:$D$309=LEFT($D$28,7))*(ACTIVITY!$O$10:$O$309=ROWS($B$40:B139))),ACTIVITY!$J$10:$J$309)),"")</f>
        <v/>
      </c>
      <c r="J139" s="88"/>
      <c r="K139" s="34" t="str">
        <f>IFERROR(IF(LOOKUP(2,1/((ACTIVITY!$D$10:$D$309=LEFT($D$28,7))*(ACTIVITY!$O$10:$O$309=ROWS($B$40:B139))),ACTIVITY!$K$10:$K$309)=0,"",LOOKUP(2,1/((ACTIVITY!$D$10:$D$309=LEFT($D$28,7))*(ACTIVITY!$O$10:$O$309=ROWS($B$40:B139))),ACTIVITY!$K$10:$K$309)),"")</f>
        <v/>
      </c>
      <c r="L139" s="34" t="str">
        <f>IFERROR(IF(LOOKUP(2,1/((ACTIVITY!$D$10:$D$309=LEFT($D$28,7))*(ACTIVITY!$O$10:$O$309=ROWS($B$40:B139))),ACTIVITY!$L$10:$L$309)=0,"",LOOKUP(2,1/((ACTIVITY!$D$10:$D$309=LEFT($D$28,7))*(ACTIVITY!$O$10:$O$309=ROWS($B$40:B139))),ACTIVITY!$L$10:$L$309)),"")</f>
        <v/>
      </c>
      <c r="M139" s="34"/>
    </row>
    <row r="140" spans="2:13" ht="24" customHeight="1">
      <c r="B140" s="33" t="str">
        <f>IFERROR(IF(LOOKUP(2,1/((ACTIVITY!$D$10:$D$309=LEFT($D$28,7))*(ACTIVITY!$O$10:$O$309=ROWS($B$40:B140))),ACTIVITY!$F$10:$F$309)=0,"",LOOKUP(2,1/((ACTIVITY!$D$10:$D$309=LEFT($D$28,7))*(ACTIVITY!$O$10:$O$309=ROWS($B$40:B140))),ACTIVITY!$F$10:$F$309)),"")</f>
        <v/>
      </c>
      <c r="C140" s="34" t="str">
        <f>IFERROR(IF(LOOKUP(2,1/((ACTIVITY!$D$10:$D$309=LEFT($D$28,7))*(ACTIVITY!$O$10:$O$309=ROWS($B$40:B140))),ACTIVITY!$G$10:$G$309)=0,"",LOOKUP(2,1/((ACTIVITY!$D$10:$D$309=LEFT($D$28,7))*(ACTIVITY!$O$10:$O$309=ROWS($B$40:B140))),ACTIVITY!$G$10:$G$309)),"")</f>
        <v/>
      </c>
      <c r="D140" s="34"/>
      <c r="E140" s="88" t="str">
        <f>IFERROR(IF(LOOKUP(2,1/((ACTIVITY!$D$10:$D$309=LEFT($D$28,7))*(ACTIVITY!$O$10:$O$309=ROWS($B$40:B140))),ACTIVITY!$H$10:$H$309)=0,"",LOOKUP(2,1/((ACTIVITY!$D$10:$D$309=LEFT($D$28,7))*(ACTIVITY!$O$10:$O$309=ROWS($B$40:B140))),ACTIVITY!$H$10:$H$309)),"")</f>
        <v/>
      </c>
      <c r="F140" s="88"/>
      <c r="G140" s="34" t="str">
        <f>IFERROR(IF(LOOKUP(2,1/((ACTIVITY!$D$10:$D$309=LEFT($D$28,7))*(ACTIVITY!$O$10:$O$309=ROWS($B$40:B140))),ACTIVITY!$I$10:$I$309)=0,"",LOOKUP(2,1/((ACTIVITY!$D$10:$D$309=LEFT($D$28,7))*(ACTIVITY!$O$10:$O$309=ROWS($B$40:B140))),ACTIVITY!$I$10:$I$309)),"")</f>
        <v/>
      </c>
      <c r="H140" s="34"/>
      <c r="I140" s="88" t="str">
        <f>IFERROR(IF(LOOKUP(2,1/((ACTIVITY!$D$10:$D$309=LEFT($D$28,7))*(ACTIVITY!$O$10:$O$309=ROWS($B$40:B140))),ACTIVITY!$J$10:$J$309)=0,"",LOOKUP(2,1/((ACTIVITY!$D$10:$D$309=LEFT($D$28,7))*(ACTIVITY!$O$10:$O$309=ROWS($B$40:B140))),ACTIVITY!$J$10:$J$309)),"")</f>
        <v/>
      </c>
      <c r="J140" s="88"/>
      <c r="K140" s="34" t="str">
        <f>IFERROR(IF(LOOKUP(2,1/((ACTIVITY!$D$10:$D$309=LEFT($D$28,7))*(ACTIVITY!$O$10:$O$309=ROWS($B$40:B140))),ACTIVITY!$K$10:$K$309)=0,"",LOOKUP(2,1/((ACTIVITY!$D$10:$D$309=LEFT($D$28,7))*(ACTIVITY!$O$10:$O$309=ROWS($B$40:B140))),ACTIVITY!$K$10:$K$309)),"")</f>
        <v/>
      </c>
      <c r="L140" s="34" t="str">
        <f>IFERROR(IF(LOOKUP(2,1/((ACTIVITY!$D$10:$D$309=LEFT($D$28,7))*(ACTIVITY!$O$10:$O$309=ROWS($B$40:B140))),ACTIVITY!$L$10:$L$309)=0,"",LOOKUP(2,1/((ACTIVITY!$D$10:$D$309=LEFT($D$28,7))*(ACTIVITY!$O$10:$O$309=ROWS($B$40:B140))),ACTIVITY!$L$10:$L$309)),"")</f>
        <v/>
      </c>
      <c r="M140" s="34"/>
    </row>
    <row r="141" spans="2:13" ht="24" customHeight="1">
      <c r="B141" s="33" t="str">
        <f>IFERROR(IF(LOOKUP(2,1/((ACTIVITY!$D$10:$D$309=LEFT($D$28,7))*(ACTIVITY!$O$10:$O$309=ROWS($B$40:B141))),ACTIVITY!$F$10:$F$309)=0,"",LOOKUP(2,1/((ACTIVITY!$D$10:$D$309=LEFT($D$28,7))*(ACTIVITY!$O$10:$O$309=ROWS($B$40:B141))),ACTIVITY!$F$10:$F$309)),"")</f>
        <v/>
      </c>
      <c r="C141" s="34" t="str">
        <f>IFERROR(IF(LOOKUP(2,1/((ACTIVITY!$D$10:$D$309=LEFT($D$28,7))*(ACTIVITY!$O$10:$O$309=ROWS($B$40:B141))),ACTIVITY!$G$10:$G$309)=0,"",LOOKUP(2,1/((ACTIVITY!$D$10:$D$309=LEFT($D$28,7))*(ACTIVITY!$O$10:$O$309=ROWS($B$40:B141))),ACTIVITY!$G$10:$G$309)),"")</f>
        <v/>
      </c>
      <c r="D141" s="34"/>
      <c r="E141" s="88" t="str">
        <f>IFERROR(IF(LOOKUP(2,1/((ACTIVITY!$D$10:$D$309=LEFT($D$28,7))*(ACTIVITY!$O$10:$O$309=ROWS($B$40:B141))),ACTIVITY!$H$10:$H$309)=0,"",LOOKUP(2,1/((ACTIVITY!$D$10:$D$309=LEFT($D$28,7))*(ACTIVITY!$O$10:$O$309=ROWS($B$40:B141))),ACTIVITY!$H$10:$H$309)),"")</f>
        <v/>
      </c>
      <c r="F141" s="88"/>
      <c r="G141" s="34" t="str">
        <f>IFERROR(IF(LOOKUP(2,1/((ACTIVITY!$D$10:$D$309=LEFT($D$28,7))*(ACTIVITY!$O$10:$O$309=ROWS($B$40:B141))),ACTIVITY!$I$10:$I$309)=0,"",LOOKUP(2,1/((ACTIVITY!$D$10:$D$309=LEFT($D$28,7))*(ACTIVITY!$O$10:$O$309=ROWS($B$40:B141))),ACTIVITY!$I$10:$I$309)),"")</f>
        <v/>
      </c>
      <c r="H141" s="34"/>
      <c r="I141" s="88" t="str">
        <f>IFERROR(IF(LOOKUP(2,1/((ACTIVITY!$D$10:$D$309=LEFT($D$28,7))*(ACTIVITY!$O$10:$O$309=ROWS($B$40:B141))),ACTIVITY!$J$10:$J$309)=0,"",LOOKUP(2,1/((ACTIVITY!$D$10:$D$309=LEFT($D$28,7))*(ACTIVITY!$O$10:$O$309=ROWS($B$40:B141))),ACTIVITY!$J$10:$J$309)),"")</f>
        <v/>
      </c>
      <c r="J141" s="88"/>
      <c r="K141" s="34" t="str">
        <f>IFERROR(IF(LOOKUP(2,1/((ACTIVITY!$D$10:$D$309=LEFT($D$28,7))*(ACTIVITY!$O$10:$O$309=ROWS($B$40:B141))),ACTIVITY!$K$10:$K$309)=0,"",LOOKUP(2,1/((ACTIVITY!$D$10:$D$309=LEFT($D$28,7))*(ACTIVITY!$O$10:$O$309=ROWS($B$40:B141))),ACTIVITY!$K$10:$K$309)),"")</f>
        <v/>
      </c>
      <c r="L141" s="34" t="str">
        <f>IFERROR(IF(LOOKUP(2,1/((ACTIVITY!$D$10:$D$309=LEFT($D$28,7))*(ACTIVITY!$O$10:$O$309=ROWS($B$40:B141))),ACTIVITY!$L$10:$L$309)=0,"",LOOKUP(2,1/((ACTIVITY!$D$10:$D$309=LEFT($D$28,7))*(ACTIVITY!$O$10:$O$309=ROWS($B$40:B141))),ACTIVITY!$L$10:$L$309)),"")</f>
        <v/>
      </c>
      <c r="M141" s="34"/>
    </row>
    <row r="142" spans="2:13" ht="24" customHeight="1">
      <c r="B142" s="33" t="str">
        <f>IFERROR(IF(LOOKUP(2,1/((ACTIVITY!$D$10:$D$309=LEFT($D$28,7))*(ACTIVITY!$O$10:$O$309=ROWS($B$40:B142))),ACTIVITY!$F$10:$F$309)=0,"",LOOKUP(2,1/((ACTIVITY!$D$10:$D$309=LEFT($D$28,7))*(ACTIVITY!$O$10:$O$309=ROWS($B$40:B142))),ACTIVITY!$F$10:$F$309)),"")</f>
        <v/>
      </c>
      <c r="C142" s="34" t="str">
        <f>IFERROR(IF(LOOKUP(2,1/((ACTIVITY!$D$10:$D$309=LEFT($D$28,7))*(ACTIVITY!$O$10:$O$309=ROWS($B$40:B142))),ACTIVITY!$G$10:$G$309)=0,"",LOOKUP(2,1/((ACTIVITY!$D$10:$D$309=LEFT($D$28,7))*(ACTIVITY!$O$10:$O$309=ROWS($B$40:B142))),ACTIVITY!$G$10:$G$309)),"")</f>
        <v/>
      </c>
      <c r="D142" s="34"/>
      <c r="E142" s="88" t="str">
        <f>IFERROR(IF(LOOKUP(2,1/((ACTIVITY!$D$10:$D$309=LEFT($D$28,7))*(ACTIVITY!$O$10:$O$309=ROWS($B$40:B142))),ACTIVITY!$H$10:$H$309)=0,"",LOOKUP(2,1/((ACTIVITY!$D$10:$D$309=LEFT($D$28,7))*(ACTIVITY!$O$10:$O$309=ROWS($B$40:B142))),ACTIVITY!$H$10:$H$309)),"")</f>
        <v/>
      </c>
      <c r="F142" s="88"/>
      <c r="G142" s="34" t="str">
        <f>IFERROR(IF(LOOKUP(2,1/((ACTIVITY!$D$10:$D$309=LEFT($D$28,7))*(ACTIVITY!$O$10:$O$309=ROWS($B$40:B142))),ACTIVITY!$I$10:$I$309)=0,"",LOOKUP(2,1/((ACTIVITY!$D$10:$D$309=LEFT($D$28,7))*(ACTIVITY!$O$10:$O$309=ROWS($B$40:B142))),ACTIVITY!$I$10:$I$309)),"")</f>
        <v/>
      </c>
      <c r="H142" s="34"/>
      <c r="I142" s="88" t="str">
        <f>IFERROR(IF(LOOKUP(2,1/((ACTIVITY!$D$10:$D$309=LEFT($D$28,7))*(ACTIVITY!$O$10:$O$309=ROWS($B$40:B142))),ACTIVITY!$J$10:$J$309)=0,"",LOOKUP(2,1/((ACTIVITY!$D$10:$D$309=LEFT($D$28,7))*(ACTIVITY!$O$10:$O$309=ROWS($B$40:B142))),ACTIVITY!$J$10:$J$309)),"")</f>
        <v/>
      </c>
      <c r="J142" s="88"/>
      <c r="K142" s="34" t="str">
        <f>IFERROR(IF(LOOKUP(2,1/((ACTIVITY!$D$10:$D$309=LEFT($D$28,7))*(ACTIVITY!$O$10:$O$309=ROWS($B$40:B142))),ACTIVITY!$K$10:$K$309)=0,"",LOOKUP(2,1/((ACTIVITY!$D$10:$D$309=LEFT($D$28,7))*(ACTIVITY!$O$10:$O$309=ROWS($B$40:B142))),ACTIVITY!$K$10:$K$309)),"")</f>
        <v/>
      </c>
      <c r="L142" s="34" t="str">
        <f>IFERROR(IF(LOOKUP(2,1/((ACTIVITY!$D$10:$D$309=LEFT($D$28,7))*(ACTIVITY!$O$10:$O$309=ROWS($B$40:B142))),ACTIVITY!$L$10:$L$309)=0,"",LOOKUP(2,1/((ACTIVITY!$D$10:$D$309=LEFT($D$28,7))*(ACTIVITY!$O$10:$O$309=ROWS($B$40:B142))),ACTIVITY!$L$10:$L$309)),"")</f>
        <v/>
      </c>
      <c r="M142" s="34"/>
    </row>
    <row r="143" spans="2:13" ht="24" customHeight="1">
      <c r="B143" s="33" t="str">
        <f>IFERROR(IF(LOOKUP(2,1/((ACTIVITY!$D$10:$D$309=LEFT($D$28,7))*(ACTIVITY!$O$10:$O$309=ROWS($B$40:B143))),ACTIVITY!$F$10:$F$309)=0,"",LOOKUP(2,1/((ACTIVITY!$D$10:$D$309=LEFT($D$28,7))*(ACTIVITY!$O$10:$O$309=ROWS($B$40:B143))),ACTIVITY!$F$10:$F$309)),"")</f>
        <v/>
      </c>
      <c r="C143" s="34" t="str">
        <f>IFERROR(IF(LOOKUP(2,1/((ACTIVITY!$D$10:$D$309=LEFT($D$28,7))*(ACTIVITY!$O$10:$O$309=ROWS($B$40:B143))),ACTIVITY!$G$10:$G$309)=0,"",LOOKUP(2,1/((ACTIVITY!$D$10:$D$309=LEFT($D$28,7))*(ACTIVITY!$O$10:$O$309=ROWS($B$40:B143))),ACTIVITY!$G$10:$G$309)),"")</f>
        <v/>
      </c>
      <c r="D143" s="34"/>
      <c r="E143" s="88" t="str">
        <f>IFERROR(IF(LOOKUP(2,1/((ACTIVITY!$D$10:$D$309=LEFT($D$28,7))*(ACTIVITY!$O$10:$O$309=ROWS($B$40:B143))),ACTIVITY!$H$10:$H$309)=0,"",LOOKUP(2,1/((ACTIVITY!$D$10:$D$309=LEFT($D$28,7))*(ACTIVITY!$O$10:$O$309=ROWS($B$40:B143))),ACTIVITY!$H$10:$H$309)),"")</f>
        <v/>
      </c>
      <c r="F143" s="88"/>
      <c r="G143" s="34" t="str">
        <f>IFERROR(IF(LOOKUP(2,1/((ACTIVITY!$D$10:$D$309=LEFT($D$28,7))*(ACTIVITY!$O$10:$O$309=ROWS($B$40:B143))),ACTIVITY!$I$10:$I$309)=0,"",LOOKUP(2,1/((ACTIVITY!$D$10:$D$309=LEFT($D$28,7))*(ACTIVITY!$O$10:$O$309=ROWS($B$40:B143))),ACTIVITY!$I$10:$I$309)),"")</f>
        <v/>
      </c>
      <c r="H143" s="34"/>
      <c r="I143" s="88" t="str">
        <f>IFERROR(IF(LOOKUP(2,1/((ACTIVITY!$D$10:$D$309=LEFT($D$28,7))*(ACTIVITY!$O$10:$O$309=ROWS($B$40:B143))),ACTIVITY!$J$10:$J$309)=0,"",LOOKUP(2,1/((ACTIVITY!$D$10:$D$309=LEFT($D$28,7))*(ACTIVITY!$O$10:$O$309=ROWS($B$40:B143))),ACTIVITY!$J$10:$J$309)),"")</f>
        <v/>
      </c>
      <c r="J143" s="88"/>
      <c r="K143" s="34" t="str">
        <f>IFERROR(IF(LOOKUP(2,1/((ACTIVITY!$D$10:$D$309=LEFT($D$28,7))*(ACTIVITY!$O$10:$O$309=ROWS($B$40:B143))),ACTIVITY!$K$10:$K$309)=0,"",LOOKUP(2,1/((ACTIVITY!$D$10:$D$309=LEFT($D$28,7))*(ACTIVITY!$O$10:$O$309=ROWS($B$40:B143))),ACTIVITY!$K$10:$K$309)),"")</f>
        <v/>
      </c>
      <c r="L143" s="34" t="str">
        <f>IFERROR(IF(LOOKUP(2,1/((ACTIVITY!$D$10:$D$309=LEFT($D$28,7))*(ACTIVITY!$O$10:$O$309=ROWS($B$40:B143))),ACTIVITY!$L$10:$L$309)=0,"",LOOKUP(2,1/((ACTIVITY!$D$10:$D$309=LEFT($D$28,7))*(ACTIVITY!$O$10:$O$309=ROWS($B$40:B143))),ACTIVITY!$L$10:$L$309)),"")</f>
        <v/>
      </c>
      <c r="M143" s="34"/>
    </row>
    <row r="144" spans="2:13" ht="24" customHeight="1">
      <c r="B144" s="33" t="str">
        <f>IFERROR(IF(LOOKUP(2,1/((ACTIVITY!$D$10:$D$309=LEFT($D$28,7))*(ACTIVITY!$O$10:$O$309=ROWS($B$40:B144))),ACTIVITY!$F$10:$F$309)=0,"",LOOKUP(2,1/((ACTIVITY!$D$10:$D$309=LEFT($D$28,7))*(ACTIVITY!$O$10:$O$309=ROWS($B$40:B144))),ACTIVITY!$F$10:$F$309)),"")</f>
        <v/>
      </c>
      <c r="C144" s="34" t="str">
        <f>IFERROR(IF(LOOKUP(2,1/((ACTIVITY!$D$10:$D$309=LEFT($D$28,7))*(ACTIVITY!$O$10:$O$309=ROWS($B$40:B144))),ACTIVITY!$G$10:$G$309)=0,"",LOOKUP(2,1/((ACTIVITY!$D$10:$D$309=LEFT($D$28,7))*(ACTIVITY!$O$10:$O$309=ROWS($B$40:B144))),ACTIVITY!$G$10:$G$309)),"")</f>
        <v/>
      </c>
      <c r="D144" s="34"/>
      <c r="E144" s="88" t="str">
        <f>IFERROR(IF(LOOKUP(2,1/((ACTIVITY!$D$10:$D$309=LEFT($D$28,7))*(ACTIVITY!$O$10:$O$309=ROWS($B$40:B144))),ACTIVITY!$H$10:$H$309)=0,"",LOOKUP(2,1/((ACTIVITY!$D$10:$D$309=LEFT($D$28,7))*(ACTIVITY!$O$10:$O$309=ROWS($B$40:B144))),ACTIVITY!$H$10:$H$309)),"")</f>
        <v/>
      </c>
      <c r="F144" s="88"/>
      <c r="G144" s="34" t="str">
        <f>IFERROR(IF(LOOKUP(2,1/((ACTIVITY!$D$10:$D$309=LEFT($D$28,7))*(ACTIVITY!$O$10:$O$309=ROWS($B$40:B144))),ACTIVITY!$I$10:$I$309)=0,"",LOOKUP(2,1/((ACTIVITY!$D$10:$D$309=LEFT($D$28,7))*(ACTIVITY!$O$10:$O$309=ROWS($B$40:B144))),ACTIVITY!$I$10:$I$309)),"")</f>
        <v/>
      </c>
      <c r="H144" s="34"/>
      <c r="I144" s="88" t="str">
        <f>IFERROR(IF(LOOKUP(2,1/((ACTIVITY!$D$10:$D$309=LEFT($D$28,7))*(ACTIVITY!$O$10:$O$309=ROWS($B$40:B144))),ACTIVITY!$J$10:$J$309)=0,"",LOOKUP(2,1/((ACTIVITY!$D$10:$D$309=LEFT($D$28,7))*(ACTIVITY!$O$10:$O$309=ROWS($B$40:B144))),ACTIVITY!$J$10:$J$309)),"")</f>
        <v/>
      </c>
      <c r="J144" s="88"/>
      <c r="K144" s="34" t="str">
        <f>IFERROR(IF(LOOKUP(2,1/((ACTIVITY!$D$10:$D$309=LEFT($D$28,7))*(ACTIVITY!$O$10:$O$309=ROWS($B$40:B144))),ACTIVITY!$K$10:$K$309)=0,"",LOOKUP(2,1/((ACTIVITY!$D$10:$D$309=LEFT($D$28,7))*(ACTIVITY!$O$10:$O$309=ROWS($B$40:B144))),ACTIVITY!$K$10:$K$309)),"")</f>
        <v/>
      </c>
      <c r="L144" s="34" t="str">
        <f>IFERROR(IF(LOOKUP(2,1/((ACTIVITY!$D$10:$D$309=LEFT($D$28,7))*(ACTIVITY!$O$10:$O$309=ROWS($B$40:B144))),ACTIVITY!$L$10:$L$309)=0,"",LOOKUP(2,1/((ACTIVITY!$D$10:$D$309=LEFT($D$28,7))*(ACTIVITY!$O$10:$O$309=ROWS($B$40:B144))),ACTIVITY!$L$10:$L$309)),"")</f>
        <v/>
      </c>
      <c r="M144" s="34"/>
    </row>
    <row r="145" spans="2:13" ht="24" customHeight="1">
      <c r="B145" s="33" t="str">
        <f>IFERROR(IF(LOOKUP(2,1/((ACTIVITY!$D$10:$D$309=LEFT($D$28,7))*(ACTIVITY!$O$10:$O$309=ROWS($B$40:B145))),ACTIVITY!$F$10:$F$309)=0,"",LOOKUP(2,1/((ACTIVITY!$D$10:$D$309=LEFT($D$28,7))*(ACTIVITY!$O$10:$O$309=ROWS($B$40:B145))),ACTIVITY!$F$10:$F$309)),"")</f>
        <v/>
      </c>
      <c r="C145" s="34" t="str">
        <f>IFERROR(IF(LOOKUP(2,1/((ACTIVITY!$D$10:$D$309=LEFT($D$28,7))*(ACTIVITY!$O$10:$O$309=ROWS($B$40:B145))),ACTIVITY!$G$10:$G$309)=0,"",LOOKUP(2,1/((ACTIVITY!$D$10:$D$309=LEFT($D$28,7))*(ACTIVITY!$O$10:$O$309=ROWS($B$40:B145))),ACTIVITY!$G$10:$G$309)),"")</f>
        <v/>
      </c>
      <c r="D145" s="34"/>
      <c r="E145" s="88" t="str">
        <f>IFERROR(IF(LOOKUP(2,1/((ACTIVITY!$D$10:$D$309=LEFT($D$28,7))*(ACTIVITY!$O$10:$O$309=ROWS($B$40:B145))),ACTIVITY!$H$10:$H$309)=0,"",LOOKUP(2,1/((ACTIVITY!$D$10:$D$309=LEFT($D$28,7))*(ACTIVITY!$O$10:$O$309=ROWS($B$40:B145))),ACTIVITY!$H$10:$H$309)),"")</f>
        <v/>
      </c>
      <c r="F145" s="88"/>
      <c r="G145" s="34" t="str">
        <f>IFERROR(IF(LOOKUP(2,1/((ACTIVITY!$D$10:$D$309=LEFT($D$28,7))*(ACTIVITY!$O$10:$O$309=ROWS($B$40:B145))),ACTIVITY!$I$10:$I$309)=0,"",LOOKUP(2,1/((ACTIVITY!$D$10:$D$309=LEFT($D$28,7))*(ACTIVITY!$O$10:$O$309=ROWS($B$40:B145))),ACTIVITY!$I$10:$I$309)),"")</f>
        <v/>
      </c>
      <c r="H145" s="34"/>
      <c r="I145" s="88" t="str">
        <f>IFERROR(IF(LOOKUP(2,1/((ACTIVITY!$D$10:$D$309=LEFT($D$28,7))*(ACTIVITY!$O$10:$O$309=ROWS($B$40:B145))),ACTIVITY!$J$10:$J$309)=0,"",LOOKUP(2,1/((ACTIVITY!$D$10:$D$309=LEFT($D$28,7))*(ACTIVITY!$O$10:$O$309=ROWS($B$40:B145))),ACTIVITY!$J$10:$J$309)),"")</f>
        <v/>
      </c>
      <c r="J145" s="88"/>
      <c r="K145" s="34" t="str">
        <f>IFERROR(IF(LOOKUP(2,1/((ACTIVITY!$D$10:$D$309=LEFT($D$28,7))*(ACTIVITY!$O$10:$O$309=ROWS($B$40:B145))),ACTIVITY!$K$10:$K$309)=0,"",LOOKUP(2,1/((ACTIVITY!$D$10:$D$309=LEFT($D$28,7))*(ACTIVITY!$O$10:$O$309=ROWS($B$40:B145))),ACTIVITY!$K$10:$K$309)),"")</f>
        <v/>
      </c>
      <c r="L145" s="34" t="str">
        <f>IFERROR(IF(LOOKUP(2,1/((ACTIVITY!$D$10:$D$309=LEFT($D$28,7))*(ACTIVITY!$O$10:$O$309=ROWS($B$40:B145))),ACTIVITY!$L$10:$L$309)=0,"",LOOKUP(2,1/((ACTIVITY!$D$10:$D$309=LEFT($D$28,7))*(ACTIVITY!$O$10:$O$309=ROWS($B$40:B145))),ACTIVITY!$L$10:$L$309)),"")</f>
        <v/>
      </c>
      <c r="M145" s="34"/>
    </row>
    <row r="146" spans="2:13" ht="24" customHeight="1">
      <c r="B146" s="33" t="str">
        <f>IFERROR(IF(LOOKUP(2,1/((ACTIVITY!$D$10:$D$309=LEFT($D$28,7))*(ACTIVITY!$O$10:$O$309=ROWS($B$40:B146))),ACTIVITY!$F$10:$F$309)=0,"",LOOKUP(2,1/((ACTIVITY!$D$10:$D$309=LEFT($D$28,7))*(ACTIVITY!$O$10:$O$309=ROWS($B$40:B146))),ACTIVITY!$F$10:$F$309)),"")</f>
        <v/>
      </c>
      <c r="C146" s="34" t="str">
        <f>IFERROR(IF(LOOKUP(2,1/((ACTIVITY!$D$10:$D$309=LEFT($D$28,7))*(ACTIVITY!$O$10:$O$309=ROWS($B$40:B146))),ACTIVITY!$G$10:$G$309)=0,"",LOOKUP(2,1/((ACTIVITY!$D$10:$D$309=LEFT($D$28,7))*(ACTIVITY!$O$10:$O$309=ROWS($B$40:B146))),ACTIVITY!$G$10:$G$309)),"")</f>
        <v/>
      </c>
      <c r="D146" s="34"/>
      <c r="E146" s="88" t="str">
        <f>IFERROR(IF(LOOKUP(2,1/((ACTIVITY!$D$10:$D$309=LEFT($D$28,7))*(ACTIVITY!$O$10:$O$309=ROWS($B$40:B146))),ACTIVITY!$H$10:$H$309)=0,"",LOOKUP(2,1/((ACTIVITY!$D$10:$D$309=LEFT($D$28,7))*(ACTIVITY!$O$10:$O$309=ROWS($B$40:B146))),ACTIVITY!$H$10:$H$309)),"")</f>
        <v/>
      </c>
      <c r="F146" s="88"/>
      <c r="G146" s="34" t="str">
        <f>IFERROR(IF(LOOKUP(2,1/((ACTIVITY!$D$10:$D$309=LEFT($D$28,7))*(ACTIVITY!$O$10:$O$309=ROWS($B$40:B146))),ACTIVITY!$I$10:$I$309)=0,"",LOOKUP(2,1/((ACTIVITY!$D$10:$D$309=LEFT($D$28,7))*(ACTIVITY!$O$10:$O$309=ROWS($B$40:B146))),ACTIVITY!$I$10:$I$309)),"")</f>
        <v/>
      </c>
      <c r="H146" s="34"/>
      <c r="I146" s="88" t="str">
        <f>IFERROR(IF(LOOKUP(2,1/((ACTIVITY!$D$10:$D$309=LEFT($D$28,7))*(ACTIVITY!$O$10:$O$309=ROWS($B$40:B146))),ACTIVITY!$J$10:$J$309)=0,"",LOOKUP(2,1/((ACTIVITY!$D$10:$D$309=LEFT($D$28,7))*(ACTIVITY!$O$10:$O$309=ROWS($B$40:B146))),ACTIVITY!$J$10:$J$309)),"")</f>
        <v/>
      </c>
      <c r="J146" s="88"/>
      <c r="K146" s="34" t="str">
        <f>IFERROR(IF(LOOKUP(2,1/((ACTIVITY!$D$10:$D$309=LEFT($D$28,7))*(ACTIVITY!$O$10:$O$309=ROWS($B$40:B146))),ACTIVITY!$K$10:$K$309)=0,"",LOOKUP(2,1/((ACTIVITY!$D$10:$D$309=LEFT($D$28,7))*(ACTIVITY!$O$10:$O$309=ROWS($B$40:B146))),ACTIVITY!$K$10:$K$309)),"")</f>
        <v/>
      </c>
      <c r="L146" s="34" t="str">
        <f>IFERROR(IF(LOOKUP(2,1/((ACTIVITY!$D$10:$D$309=LEFT($D$28,7))*(ACTIVITY!$O$10:$O$309=ROWS($B$40:B146))),ACTIVITY!$L$10:$L$309)=0,"",LOOKUP(2,1/((ACTIVITY!$D$10:$D$309=LEFT($D$28,7))*(ACTIVITY!$O$10:$O$309=ROWS($B$40:B146))),ACTIVITY!$L$10:$L$309)),"")</f>
        <v/>
      </c>
      <c r="M146" s="34"/>
    </row>
    <row r="147" spans="2:13" ht="24" customHeight="1">
      <c r="B147" s="33" t="str">
        <f>IFERROR(IF(LOOKUP(2,1/((ACTIVITY!$D$10:$D$309=LEFT($D$28,7))*(ACTIVITY!$O$10:$O$309=ROWS($B$40:B147))),ACTIVITY!$F$10:$F$309)=0,"",LOOKUP(2,1/((ACTIVITY!$D$10:$D$309=LEFT($D$28,7))*(ACTIVITY!$O$10:$O$309=ROWS($B$40:B147))),ACTIVITY!$F$10:$F$309)),"")</f>
        <v/>
      </c>
      <c r="C147" s="34" t="str">
        <f>IFERROR(IF(LOOKUP(2,1/((ACTIVITY!$D$10:$D$309=LEFT($D$28,7))*(ACTIVITY!$O$10:$O$309=ROWS($B$40:B147))),ACTIVITY!$G$10:$G$309)=0,"",LOOKUP(2,1/((ACTIVITY!$D$10:$D$309=LEFT($D$28,7))*(ACTIVITY!$O$10:$O$309=ROWS($B$40:B147))),ACTIVITY!$G$10:$G$309)),"")</f>
        <v/>
      </c>
      <c r="D147" s="34"/>
      <c r="E147" s="88" t="str">
        <f>IFERROR(IF(LOOKUP(2,1/((ACTIVITY!$D$10:$D$309=LEFT($D$28,7))*(ACTIVITY!$O$10:$O$309=ROWS($B$40:B147))),ACTIVITY!$H$10:$H$309)=0,"",LOOKUP(2,1/((ACTIVITY!$D$10:$D$309=LEFT($D$28,7))*(ACTIVITY!$O$10:$O$309=ROWS($B$40:B147))),ACTIVITY!$H$10:$H$309)),"")</f>
        <v/>
      </c>
      <c r="F147" s="88"/>
      <c r="G147" s="34" t="str">
        <f>IFERROR(IF(LOOKUP(2,1/((ACTIVITY!$D$10:$D$309=LEFT($D$28,7))*(ACTIVITY!$O$10:$O$309=ROWS($B$40:B147))),ACTIVITY!$I$10:$I$309)=0,"",LOOKUP(2,1/((ACTIVITY!$D$10:$D$309=LEFT($D$28,7))*(ACTIVITY!$O$10:$O$309=ROWS($B$40:B147))),ACTIVITY!$I$10:$I$309)),"")</f>
        <v/>
      </c>
      <c r="H147" s="34"/>
      <c r="I147" s="88" t="str">
        <f>IFERROR(IF(LOOKUP(2,1/((ACTIVITY!$D$10:$D$309=LEFT($D$28,7))*(ACTIVITY!$O$10:$O$309=ROWS($B$40:B147))),ACTIVITY!$J$10:$J$309)=0,"",LOOKUP(2,1/((ACTIVITY!$D$10:$D$309=LEFT($D$28,7))*(ACTIVITY!$O$10:$O$309=ROWS($B$40:B147))),ACTIVITY!$J$10:$J$309)),"")</f>
        <v/>
      </c>
      <c r="J147" s="88"/>
      <c r="K147" s="34" t="str">
        <f>IFERROR(IF(LOOKUP(2,1/((ACTIVITY!$D$10:$D$309=LEFT($D$28,7))*(ACTIVITY!$O$10:$O$309=ROWS($B$40:B147))),ACTIVITY!$K$10:$K$309)=0,"",LOOKUP(2,1/((ACTIVITY!$D$10:$D$309=LEFT($D$28,7))*(ACTIVITY!$O$10:$O$309=ROWS($B$40:B147))),ACTIVITY!$K$10:$K$309)),"")</f>
        <v/>
      </c>
      <c r="L147" s="34" t="str">
        <f>IFERROR(IF(LOOKUP(2,1/((ACTIVITY!$D$10:$D$309=LEFT($D$28,7))*(ACTIVITY!$O$10:$O$309=ROWS($B$40:B147))),ACTIVITY!$L$10:$L$309)=0,"",LOOKUP(2,1/((ACTIVITY!$D$10:$D$309=LEFT($D$28,7))*(ACTIVITY!$O$10:$O$309=ROWS($B$40:B147))),ACTIVITY!$L$10:$L$309)),"")</f>
        <v/>
      </c>
      <c r="M147" s="34"/>
    </row>
    <row r="148" spans="2:13" ht="24" customHeight="1">
      <c r="B148" s="33" t="str">
        <f>IFERROR(IF(LOOKUP(2,1/((ACTIVITY!$D$10:$D$309=LEFT($D$28,7))*(ACTIVITY!$O$10:$O$309=ROWS($B$40:B148))),ACTIVITY!$F$10:$F$309)=0,"",LOOKUP(2,1/((ACTIVITY!$D$10:$D$309=LEFT($D$28,7))*(ACTIVITY!$O$10:$O$309=ROWS($B$40:B148))),ACTIVITY!$F$10:$F$309)),"")</f>
        <v/>
      </c>
      <c r="C148" s="34" t="str">
        <f>IFERROR(IF(LOOKUP(2,1/((ACTIVITY!$D$10:$D$309=LEFT($D$28,7))*(ACTIVITY!$O$10:$O$309=ROWS($B$40:B148))),ACTIVITY!$G$10:$G$309)=0,"",LOOKUP(2,1/((ACTIVITY!$D$10:$D$309=LEFT($D$28,7))*(ACTIVITY!$O$10:$O$309=ROWS($B$40:B148))),ACTIVITY!$G$10:$G$309)),"")</f>
        <v/>
      </c>
      <c r="D148" s="34"/>
      <c r="E148" s="88" t="str">
        <f>IFERROR(IF(LOOKUP(2,1/((ACTIVITY!$D$10:$D$309=LEFT($D$28,7))*(ACTIVITY!$O$10:$O$309=ROWS($B$40:B148))),ACTIVITY!$H$10:$H$309)=0,"",LOOKUP(2,1/((ACTIVITY!$D$10:$D$309=LEFT($D$28,7))*(ACTIVITY!$O$10:$O$309=ROWS($B$40:B148))),ACTIVITY!$H$10:$H$309)),"")</f>
        <v/>
      </c>
      <c r="F148" s="88"/>
      <c r="G148" s="34" t="str">
        <f>IFERROR(IF(LOOKUP(2,1/((ACTIVITY!$D$10:$D$309=LEFT($D$28,7))*(ACTIVITY!$O$10:$O$309=ROWS($B$40:B148))),ACTIVITY!$I$10:$I$309)=0,"",LOOKUP(2,1/((ACTIVITY!$D$10:$D$309=LEFT($D$28,7))*(ACTIVITY!$O$10:$O$309=ROWS($B$40:B148))),ACTIVITY!$I$10:$I$309)),"")</f>
        <v/>
      </c>
      <c r="H148" s="34"/>
      <c r="I148" s="88" t="str">
        <f>IFERROR(IF(LOOKUP(2,1/((ACTIVITY!$D$10:$D$309=LEFT($D$28,7))*(ACTIVITY!$O$10:$O$309=ROWS($B$40:B148))),ACTIVITY!$J$10:$J$309)=0,"",LOOKUP(2,1/((ACTIVITY!$D$10:$D$309=LEFT($D$28,7))*(ACTIVITY!$O$10:$O$309=ROWS($B$40:B148))),ACTIVITY!$J$10:$J$309)),"")</f>
        <v/>
      </c>
      <c r="J148" s="88"/>
      <c r="K148" s="34" t="str">
        <f>IFERROR(IF(LOOKUP(2,1/((ACTIVITY!$D$10:$D$309=LEFT($D$28,7))*(ACTIVITY!$O$10:$O$309=ROWS($B$40:B148))),ACTIVITY!$K$10:$K$309)=0,"",LOOKUP(2,1/((ACTIVITY!$D$10:$D$309=LEFT($D$28,7))*(ACTIVITY!$O$10:$O$309=ROWS($B$40:B148))),ACTIVITY!$K$10:$K$309)),"")</f>
        <v/>
      </c>
      <c r="L148" s="34" t="str">
        <f>IFERROR(IF(LOOKUP(2,1/((ACTIVITY!$D$10:$D$309=LEFT($D$28,7))*(ACTIVITY!$O$10:$O$309=ROWS($B$40:B148))),ACTIVITY!$L$10:$L$309)=0,"",LOOKUP(2,1/((ACTIVITY!$D$10:$D$309=LEFT($D$28,7))*(ACTIVITY!$O$10:$O$309=ROWS($B$40:B148))),ACTIVITY!$L$10:$L$309)),"")</f>
        <v/>
      </c>
      <c r="M148" s="34"/>
    </row>
    <row r="149" spans="2:13" ht="24" customHeight="1">
      <c r="B149" s="33" t="str">
        <f>IFERROR(IF(LOOKUP(2,1/((ACTIVITY!$D$10:$D$309=LEFT($D$28,7))*(ACTIVITY!$O$10:$O$309=ROWS($B$40:B149))),ACTIVITY!$F$10:$F$309)=0,"",LOOKUP(2,1/((ACTIVITY!$D$10:$D$309=LEFT($D$28,7))*(ACTIVITY!$O$10:$O$309=ROWS($B$40:B149))),ACTIVITY!$F$10:$F$309)),"")</f>
        <v/>
      </c>
      <c r="C149" s="34" t="str">
        <f>IFERROR(IF(LOOKUP(2,1/((ACTIVITY!$D$10:$D$309=LEFT($D$28,7))*(ACTIVITY!$O$10:$O$309=ROWS($B$40:B149))),ACTIVITY!$G$10:$G$309)=0,"",LOOKUP(2,1/((ACTIVITY!$D$10:$D$309=LEFT($D$28,7))*(ACTIVITY!$O$10:$O$309=ROWS($B$40:B149))),ACTIVITY!$G$10:$G$309)),"")</f>
        <v/>
      </c>
      <c r="D149" s="34"/>
      <c r="E149" s="88" t="str">
        <f>IFERROR(IF(LOOKUP(2,1/((ACTIVITY!$D$10:$D$309=LEFT($D$28,7))*(ACTIVITY!$O$10:$O$309=ROWS($B$40:B149))),ACTIVITY!$H$10:$H$309)=0,"",LOOKUP(2,1/((ACTIVITY!$D$10:$D$309=LEFT($D$28,7))*(ACTIVITY!$O$10:$O$309=ROWS($B$40:B149))),ACTIVITY!$H$10:$H$309)),"")</f>
        <v/>
      </c>
      <c r="F149" s="88"/>
      <c r="G149" s="34" t="str">
        <f>IFERROR(IF(LOOKUP(2,1/((ACTIVITY!$D$10:$D$309=LEFT($D$28,7))*(ACTIVITY!$O$10:$O$309=ROWS($B$40:B149))),ACTIVITY!$I$10:$I$309)=0,"",LOOKUP(2,1/((ACTIVITY!$D$10:$D$309=LEFT($D$28,7))*(ACTIVITY!$O$10:$O$309=ROWS($B$40:B149))),ACTIVITY!$I$10:$I$309)),"")</f>
        <v/>
      </c>
      <c r="H149" s="34"/>
      <c r="I149" s="88" t="str">
        <f>IFERROR(IF(LOOKUP(2,1/((ACTIVITY!$D$10:$D$309=LEFT($D$28,7))*(ACTIVITY!$O$10:$O$309=ROWS($B$40:B149))),ACTIVITY!$J$10:$J$309)=0,"",LOOKUP(2,1/((ACTIVITY!$D$10:$D$309=LEFT($D$28,7))*(ACTIVITY!$O$10:$O$309=ROWS($B$40:B149))),ACTIVITY!$J$10:$J$309)),"")</f>
        <v/>
      </c>
      <c r="J149" s="88"/>
      <c r="K149" s="34" t="str">
        <f>IFERROR(IF(LOOKUP(2,1/((ACTIVITY!$D$10:$D$309=LEFT($D$28,7))*(ACTIVITY!$O$10:$O$309=ROWS($B$40:B149))),ACTIVITY!$K$10:$K$309)=0,"",LOOKUP(2,1/((ACTIVITY!$D$10:$D$309=LEFT($D$28,7))*(ACTIVITY!$O$10:$O$309=ROWS($B$40:B149))),ACTIVITY!$K$10:$K$309)),"")</f>
        <v/>
      </c>
      <c r="L149" s="34" t="str">
        <f>IFERROR(IF(LOOKUP(2,1/((ACTIVITY!$D$10:$D$309=LEFT($D$28,7))*(ACTIVITY!$O$10:$O$309=ROWS($B$40:B149))),ACTIVITY!$L$10:$L$309)=0,"",LOOKUP(2,1/((ACTIVITY!$D$10:$D$309=LEFT($D$28,7))*(ACTIVITY!$O$10:$O$309=ROWS($B$40:B149))),ACTIVITY!$L$10:$L$309)),"")</f>
        <v/>
      </c>
      <c r="M149" s="34"/>
    </row>
    <row r="150" spans="2:13" ht="24" customHeight="1">
      <c r="B150" s="33" t="str">
        <f>IFERROR(IF(LOOKUP(2,1/((ACTIVITY!$D$10:$D$309=LEFT($D$28,7))*(ACTIVITY!$O$10:$O$309=ROWS($B$40:B150))),ACTIVITY!$F$10:$F$309)=0,"",LOOKUP(2,1/((ACTIVITY!$D$10:$D$309=LEFT($D$28,7))*(ACTIVITY!$O$10:$O$309=ROWS($B$40:B150))),ACTIVITY!$F$10:$F$309)),"")</f>
        <v/>
      </c>
      <c r="C150" s="34" t="str">
        <f>IFERROR(IF(LOOKUP(2,1/((ACTIVITY!$D$10:$D$309=LEFT($D$28,7))*(ACTIVITY!$O$10:$O$309=ROWS($B$40:B150))),ACTIVITY!$G$10:$G$309)=0,"",LOOKUP(2,1/((ACTIVITY!$D$10:$D$309=LEFT($D$28,7))*(ACTIVITY!$O$10:$O$309=ROWS($B$40:B150))),ACTIVITY!$G$10:$G$309)),"")</f>
        <v/>
      </c>
      <c r="D150" s="34"/>
      <c r="E150" s="88" t="str">
        <f>IFERROR(IF(LOOKUP(2,1/((ACTIVITY!$D$10:$D$309=LEFT($D$28,7))*(ACTIVITY!$O$10:$O$309=ROWS($B$40:B150))),ACTIVITY!$H$10:$H$309)=0,"",LOOKUP(2,1/((ACTIVITY!$D$10:$D$309=LEFT($D$28,7))*(ACTIVITY!$O$10:$O$309=ROWS($B$40:B150))),ACTIVITY!$H$10:$H$309)),"")</f>
        <v/>
      </c>
      <c r="F150" s="88"/>
      <c r="G150" s="34" t="str">
        <f>IFERROR(IF(LOOKUP(2,1/((ACTIVITY!$D$10:$D$309=LEFT($D$28,7))*(ACTIVITY!$O$10:$O$309=ROWS($B$40:B150))),ACTIVITY!$I$10:$I$309)=0,"",LOOKUP(2,1/((ACTIVITY!$D$10:$D$309=LEFT($D$28,7))*(ACTIVITY!$O$10:$O$309=ROWS($B$40:B150))),ACTIVITY!$I$10:$I$309)),"")</f>
        <v/>
      </c>
      <c r="H150" s="34"/>
      <c r="I150" s="88" t="str">
        <f>IFERROR(IF(LOOKUP(2,1/((ACTIVITY!$D$10:$D$309=LEFT($D$28,7))*(ACTIVITY!$O$10:$O$309=ROWS($B$40:B150))),ACTIVITY!$J$10:$J$309)=0,"",LOOKUP(2,1/((ACTIVITY!$D$10:$D$309=LEFT($D$28,7))*(ACTIVITY!$O$10:$O$309=ROWS($B$40:B150))),ACTIVITY!$J$10:$J$309)),"")</f>
        <v/>
      </c>
      <c r="J150" s="88"/>
      <c r="K150" s="34" t="str">
        <f>IFERROR(IF(LOOKUP(2,1/((ACTIVITY!$D$10:$D$309=LEFT($D$28,7))*(ACTIVITY!$O$10:$O$309=ROWS($B$40:B150))),ACTIVITY!$K$10:$K$309)=0,"",LOOKUP(2,1/((ACTIVITY!$D$10:$D$309=LEFT($D$28,7))*(ACTIVITY!$O$10:$O$309=ROWS($B$40:B150))),ACTIVITY!$K$10:$K$309)),"")</f>
        <v/>
      </c>
      <c r="L150" s="34" t="str">
        <f>IFERROR(IF(LOOKUP(2,1/((ACTIVITY!$D$10:$D$309=LEFT($D$28,7))*(ACTIVITY!$O$10:$O$309=ROWS($B$40:B150))),ACTIVITY!$L$10:$L$309)=0,"",LOOKUP(2,1/((ACTIVITY!$D$10:$D$309=LEFT($D$28,7))*(ACTIVITY!$O$10:$O$309=ROWS($B$40:B150))),ACTIVITY!$L$10:$L$309)),"")</f>
        <v/>
      </c>
      <c r="M150" s="34"/>
    </row>
    <row r="151" spans="2:13" ht="24" customHeight="1">
      <c r="B151" s="33" t="str">
        <f>IFERROR(IF(LOOKUP(2,1/((ACTIVITY!$D$10:$D$309=LEFT($D$28,7))*(ACTIVITY!$O$10:$O$309=ROWS($B$40:B151))),ACTIVITY!$F$10:$F$309)=0,"",LOOKUP(2,1/((ACTIVITY!$D$10:$D$309=LEFT($D$28,7))*(ACTIVITY!$O$10:$O$309=ROWS($B$40:B151))),ACTIVITY!$F$10:$F$309)),"")</f>
        <v/>
      </c>
      <c r="C151" s="34" t="str">
        <f>IFERROR(IF(LOOKUP(2,1/((ACTIVITY!$D$10:$D$309=LEFT($D$28,7))*(ACTIVITY!$O$10:$O$309=ROWS($B$40:B151))),ACTIVITY!$G$10:$G$309)=0,"",LOOKUP(2,1/((ACTIVITY!$D$10:$D$309=LEFT($D$28,7))*(ACTIVITY!$O$10:$O$309=ROWS($B$40:B151))),ACTIVITY!$G$10:$G$309)),"")</f>
        <v/>
      </c>
      <c r="D151" s="34"/>
      <c r="E151" s="88" t="str">
        <f>IFERROR(IF(LOOKUP(2,1/((ACTIVITY!$D$10:$D$309=LEFT($D$28,7))*(ACTIVITY!$O$10:$O$309=ROWS($B$40:B151))),ACTIVITY!$H$10:$H$309)=0,"",LOOKUP(2,1/((ACTIVITY!$D$10:$D$309=LEFT($D$28,7))*(ACTIVITY!$O$10:$O$309=ROWS($B$40:B151))),ACTIVITY!$H$10:$H$309)),"")</f>
        <v/>
      </c>
      <c r="F151" s="88"/>
      <c r="G151" s="34" t="str">
        <f>IFERROR(IF(LOOKUP(2,1/((ACTIVITY!$D$10:$D$309=LEFT($D$28,7))*(ACTIVITY!$O$10:$O$309=ROWS($B$40:B151))),ACTIVITY!$I$10:$I$309)=0,"",LOOKUP(2,1/((ACTIVITY!$D$10:$D$309=LEFT($D$28,7))*(ACTIVITY!$O$10:$O$309=ROWS($B$40:B151))),ACTIVITY!$I$10:$I$309)),"")</f>
        <v/>
      </c>
      <c r="H151" s="34"/>
      <c r="I151" s="88" t="str">
        <f>IFERROR(IF(LOOKUP(2,1/((ACTIVITY!$D$10:$D$309=LEFT($D$28,7))*(ACTIVITY!$O$10:$O$309=ROWS($B$40:B151))),ACTIVITY!$J$10:$J$309)=0,"",LOOKUP(2,1/((ACTIVITY!$D$10:$D$309=LEFT($D$28,7))*(ACTIVITY!$O$10:$O$309=ROWS($B$40:B151))),ACTIVITY!$J$10:$J$309)),"")</f>
        <v/>
      </c>
      <c r="J151" s="88"/>
      <c r="K151" s="34" t="str">
        <f>IFERROR(IF(LOOKUP(2,1/((ACTIVITY!$D$10:$D$309=LEFT($D$28,7))*(ACTIVITY!$O$10:$O$309=ROWS($B$40:B151))),ACTIVITY!$K$10:$K$309)=0,"",LOOKUP(2,1/((ACTIVITY!$D$10:$D$309=LEFT($D$28,7))*(ACTIVITY!$O$10:$O$309=ROWS($B$40:B151))),ACTIVITY!$K$10:$K$309)),"")</f>
        <v/>
      </c>
      <c r="L151" s="34" t="str">
        <f>IFERROR(IF(LOOKUP(2,1/((ACTIVITY!$D$10:$D$309=LEFT($D$28,7))*(ACTIVITY!$O$10:$O$309=ROWS($B$40:B151))),ACTIVITY!$L$10:$L$309)=0,"",LOOKUP(2,1/((ACTIVITY!$D$10:$D$309=LEFT($D$28,7))*(ACTIVITY!$O$10:$O$309=ROWS($B$40:B151))),ACTIVITY!$L$10:$L$309)),"")</f>
        <v/>
      </c>
      <c r="M151" s="34"/>
    </row>
    <row r="152" spans="2:13" ht="24" customHeight="1">
      <c r="B152" s="33" t="str">
        <f>IFERROR(IF(LOOKUP(2,1/((ACTIVITY!$D$10:$D$309=LEFT($D$28,7))*(ACTIVITY!$O$10:$O$309=ROWS($B$40:B152))),ACTIVITY!$F$10:$F$309)=0,"",LOOKUP(2,1/((ACTIVITY!$D$10:$D$309=LEFT($D$28,7))*(ACTIVITY!$O$10:$O$309=ROWS($B$40:B152))),ACTIVITY!$F$10:$F$309)),"")</f>
        <v/>
      </c>
      <c r="C152" s="34" t="str">
        <f>IFERROR(IF(LOOKUP(2,1/((ACTIVITY!$D$10:$D$309=LEFT($D$28,7))*(ACTIVITY!$O$10:$O$309=ROWS($B$40:B152))),ACTIVITY!$G$10:$G$309)=0,"",LOOKUP(2,1/((ACTIVITY!$D$10:$D$309=LEFT($D$28,7))*(ACTIVITY!$O$10:$O$309=ROWS($B$40:B152))),ACTIVITY!$G$10:$G$309)),"")</f>
        <v/>
      </c>
      <c r="D152" s="34"/>
      <c r="E152" s="88" t="str">
        <f>IFERROR(IF(LOOKUP(2,1/((ACTIVITY!$D$10:$D$309=LEFT($D$28,7))*(ACTIVITY!$O$10:$O$309=ROWS($B$40:B152))),ACTIVITY!$H$10:$H$309)=0,"",LOOKUP(2,1/((ACTIVITY!$D$10:$D$309=LEFT($D$28,7))*(ACTIVITY!$O$10:$O$309=ROWS($B$40:B152))),ACTIVITY!$H$10:$H$309)),"")</f>
        <v/>
      </c>
      <c r="F152" s="88"/>
      <c r="G152" s="34" t="str">
        <f>IFERROR(IF(LOOKUP(2,1/((ACTIVITY!$D$10:$D$309=LEFT($D$28,7))*(ACTIVITY!$O$10:$O$309=ROWS($B$40:B152))),ACTIVITY!$I$10:$I$309)=0,"",LOOKUP(2,1/((ACTIVITY!$D$10:$D$309=LEFT($D$28,7))*(ACTIVITY!$O$10:$O$309=ROWS($B$40:B152))),ACTIVITY!$I$10:$I$309)),"")</f>
        <v/>
      </c>
      <c r="H152" s="34"/>
      <c r="I152" s="88" t="str">
        <f>IFERROR(IF(LOOKUP(2,1/((ACTIVITY!$D$10:$D$309=LEFT($D$28,7))*(ACTIVITY!$O$10:$O$309=ROWS($B$40:B152))),ACTIVITY!$J$10:$J$309)=0,"",LOOKUP(2,1/((ACTIVITY!$D$10:$D$309=LEFT($D$28,7))*(ACTIVITY!$O$10:$O$309=ROWS($B$40:B152))),ACTIVITY!$J$10:$J$309)),"")</f>
        <v/>
      </c>
      <c r="J152" s="88"/>
      <c r="K152" s="34" t="str">
        <f>IFERROR(IF(LOOKUP(2,1/((ACTIVITY!$D$10:$D$309=LEFT($D$28,7))*(ACTIVITY!$O$10:$O$309=ROWS($B$40:B152))),ACTIVITY!$K$10:$K$309)=0,"",LOOKUP(2,1/((ACTIVITY!$D$10:$D$309=LEFT($D$28,7))*(ACTIVITY!$O$10:$O$309=ROWS($B$40:B152))),ACTIVITY!$K$10:$K$309)),"")</f>
        <v/>
      </c>
      <c r="L152" s="34" t="str">
        <f>IFERROR(IF(LOOKUP(2,1/((ACTIVITY!$D$10:$D$309=LEFT($D$28,7))*(ACTIVITY!$O$10:$O$309=ROWS($B$40:B152))),ACTIVITY!$L$10:$L$309)=0,"",LOOKUP(2,1/((ACTIVITY!$D$10:$D$309=LEFT($D$28,7))*(ACTIVITY!$O$10:$O$309=ROWS($B$40:B152))),ACTIVITY!$L$10:$L$309)),"")</f>
        <v/>
      </c>
      <c r="M152" s="34"/>
    </row>
    <row r="153" spans="2:13" ht="24" customHeight="1">
      <c r="B153" s="33" t="str">
        <f>IFERROR(IF(LOOKUP(2,1/((ACTIVITY!$D$10:$D$309=LEFT($D$28,7))*(ACTIVITY!$O$10:$O$309=ROWS($B$40:B153))),ACTIVITY!$F$10:$F$309)=0,"",LOOKUP(2,1/((ACTIVITY!$D$10:$D$309=LEFT($D$28,7))*(ACTIVITY!$O$10:$O$309=ROWS($B$40:B153))),ACTIVITY!$F$10:$F$309)),"")</f>
        <v/>
      </c>
      <c r="C153" s="34" t="str">
        <f>IFERROR(IF(LOOKUP(2,1/((ACTIVITY!$D$10:$D$309=LEFT($D$28,7))*(ACTIVITY!$O$10:$O$309=ROWS($B$40:B153))),ACTIVITY!$G$10:$G$309)=0,"",LOOKUP(2,1/((ACTIVITY!$D$10:$D$309=LEFT($D$28,7))*(ACTIVITY!$O$10:$O$309=ROWS($B$40:B153))),ACTIVITY!$G$10:$G$309)),"")</f>
        <v/>
      </c>
      <c r="D153" s="34"/>
      <c r="E153" s="88" t="str">
        <f>IFERROR(IF(LOOKUP(2,1/((ACTIVITY!$D$10:$D$309=LEFT($D$28,7))*(ACTIVITY!$O$10:$O$309=ROWS($B$40:B153))),ACTIVITY!$H$10:$H$309)=0,"",LOOKUP(2,1/((ACTIVITY!$D$10:$D$309=LEFT($D$28,7))*(ACTIVITY!$O$10:$O$309=ROWS($B$40:B153))),ACTIVITY!$H$10:$H$309)),"")</f>
        <v/>
      </c>
      <c r="F153" s="88"/>
      <c r="G153" s="34" t="str">
        <f>IFERROR(IF(LOOKUP(2,1/((ACTIVITY!$D$10:$D$309=LEFT($D$28,7))*(ACTIVITY!$O$10:$O$309=ROWS($B$40:B153))),ACTIVITY!$I$10:$I$309)=0,"",LOOKUP(2,1/((ACTIVITY!$D$10:$D$309=LEFT($D$28,7))*(ACTIVITY!$O$10:$O$309=ROWS($B$40:B153))),ACTIVITY!$I$10:$I$309)),"")</f>
        <v/>
      </c>
      <c r="H153" s="34"/>
      <c r="I153" s="88" t="str">
        <f>IFERROR(IF(LOOKUP(2,1/((ACTIVITY!$D$10:$D$309=LEFT($D$28,7))*(ACTIVITY!$O$10:$O$309=ROWS($B$40:B153))),ACTIVITY!$J$10:$J$309)=0,"",LOOKUP(2,1/((ACTIVITY!$D$10:$D$309=LEFT($D$28,7))*(ACTIVITY!$O$10:$O$309=ROWS($B$40:B153))),ACTIVITY!$J$10:$J$309)),"")</f>
        <v/>
      </c>
      <c r="J153" s="88"/>
      <c r="K153" s="34" t="str">
        <f>IFERROR(IF(LOOKUP(2,1/((ACTIVITY!$D$10:$D$309=LEFT($D$28,7))*(ACTIVITY!$O$10:$O$309=ROWS($B$40:B153))),ACTIVITY!$K$10:$K$309)=0,"",LOOKUP(2,1/((ACTIVITY!$D$10:$D$309=LEFT($D$28,7))*(ACTIVITY!$O$10:$O$309=ROWS($B$40:B153))),ACTIVITY!$K$10:$K$309)),"")</f>
        <v/>
      </c>
      <c r="L153" s="34" t="str">
        <f>IFERROR(IF(LOOKUP(2,1/((ACTIVITY!$D$10:$D$309=LEFT($D$28,7))*(ACTIVITY!$O$10:$O$309=ROWS($B$40:B153))),ACTIVITY!$L$10:$L$309)=0,"",LOOKUP(2,1/((ACTIVITY!$D$10:$D$309=LEFT($D$28,7))*(ACTIVITY!$O$10:$O$309=ROWS($B$40:B153))),ACTIVITY!$L$10:$L$309)),"")</f>
        <v/>
      </c>
      <c r="M153" s="34"/>
    </row>
    <row r="154" spans="2:13" ht="24" customHeight="1">
      <c r="B154" s="33" t="str">
        <f>IFERROR(IF(LOOKUP(2,1/((ACTIVITY!$D$10:$D$309=LEFT($D$28,7))*(ACTIVITY!$O$10:$O$309=ROWS($B$40:B154))),ACTIVITY!$F$10:$F$309)=0,"",LOOKUP(2,1/((ACTIVITY!$D$10:$D$309=LEFT($D$28,7))*(ACTIVITY!$O$10:$O$309=ROWS($B$40:B154))),ACTIVITY!$F$10:$F$309)),"")</f>
        <v/>
      </c>
      <c r="C154" s="34" t="str">
        <f>IFERROR(IF(LOOKUP(2,1/((ACTIVITY!$D$10:$D$309=LEFT($D$28,7))*(ACTIVITY!$O$10:$O$309=ROWS($B$40:B154))),ACTIVITY!$G$10:$G$309)=0,"",LOOKUP(2,1/((ACTIVITY!$D$10:$D$309=LEFT($D$28,7))*(ACTIVITY!$O$10:$O$309=ROWS($B$40:B154))),ACTIVITY!$G$10:$G$309)),"")</f>
        <v/>
      </c>
      <c r="D154" s="34"/>
      <c r="E154" s="88" t="str">
        <f>IFERROR(IF(LOOKUP(2,1/((ACTIVITY!$D$10:$D$309=LEFT($D$28,7))*(ACTIVITY!$O$10:$O$309=ROWS($B$40:B154))),ACTIVITY!$H$10:$H$309)=0,"",LOOKUP(2,1/((ACTIVITY!$D$10:$D$309=LEFT($D$28,7))*(ACTIVITY!$O$10:$O$309=ROWS($B$40:B154))),ACTIVITY!$H$10:$H$309)),"")</f>
        <v/>
      </c>
      <c r="F154" s="88"/>
      <c r="G154" s="34" t="str">
        <f>IFERROR(IF(LOOKUP(2,1/((ACTIVITY!$D$10:$D$309=LEFT($D$28,7))*(ACTIVITY!$O$10:$O$309=ROWS($B$40:B154))),ACTIVITY!$I$10:$I$309)=0,"",LOOKUP(2,1/((ACTIVITY!$D$10:$D$309=LEFT($D$28,7))*(ACTIVITY!$O$10:$O$309=ROWS($B$40:B154))),ACTIVITY!$I$10:$I$309)),"")</f>
        <v/>
      </c>
      <c r="H154" s="34"/>
      <c r="I154" s="88" t="str">
        <f>IFERROR(IF(LOOKUP(2,1/((ACTIVITY!$D$10:$D$309=LEFT($D$28,7))*(ACTIVITY!$O$10:$O$309=ROWS($B$40:B154))),ACTIVITY!$J$10:$J$309)=0,"",LOOKUP(2,1/((ACTIVITY!$D$10:$D$309=LEFT($D$28,7))*(ACTIVITY!$O$10:$O$309=ROWS($B$40:B154))),ACTIVITY!$J$10:$J$309)),"")</f>
        <v/>
      </c>
      <c r="J154" s="88"/>
      <c r="K154" s="34" t="str">
        <f>IFERROR(IF(LOOKUP(2,1/((ACTIVITY!$D$10:$D$309=LEFT($D$28,7))*(ACTIVITY!$O$10:$O$309=ROWS($B$40:B154))),ACTIVITY!$K$10:$K$309)=0,"",LOOKUP(2,1/((ACTIVITY!$D$10:$D$309=LEFT($D$28,7))*(ACTIVITY!$O$10:$O$309=ROWS($B$40:B154))),ACTIVITY!$K$10:$K$309)),"")</f>
        <v/>
      </c>
      <c r="L154" s="34" t="str">
        <f>IFERROR(IF(LOOKUP(2,1/((ACTIVITY!$D$10:$D$309=LEFT($D$28,7))*(ACTIVITY!$O$10:$O$309=ROWS($B$40:B154))),ACTIVITY!$L$10:$L$309)=0,"",LOOKUP(2,1/((ACTIVITY!$D$10:$D$309=LEFT($D$28,7))*(ACTIVITY!$O$10:$O$309=ROWS($B$40:B154))),ACTIVITY!$L$10:$L$309)),"")</f>
        <v/>
      </c>
      <c r="M154" s="34"/>
    </row>
    <row r="155" spans="2:13" ht="24" customHeight="1">
      <c r="B155" s="33" t="str">
        <f>IFERROR(IF(LOOKUP(2,1/((ACTIVITY!$D$10:$D$309=LEFT($D$28,7))*(ACTIVITY!$O$10:$O$309=ROWS($B$40:B155))),ACTIVITY!$F$10:$F$309)=0,"",LOOKUP(2,1/((ACTIVITY!$D$10:$D$309=LEFT($D$28,7))*(ACTIVITY!$O$10:$O$309=ROWS($B$40:B155))),ACTIVITY!$F$10:$F$309)),"")</f>
        <v/>
      </c>
      <c r="C155" s="34" t="str">
        <f>IFERROR(IF(LOOKUP(2,1/((ACTIVITY!$D$10:$D$309=LEFT($D$28,7))*(ACTIVITY!$O$10:$O$309=ROWS($B$40:B155))),ACTIVITY!$G$10:$G$309)=0,"",LOOKUP(2,1/((ACTIVITY!$D$10:$D$309=LEFT($D$28,7))*(ACTIVITY!$O$10:$O$309=ROWS($B$40:B155))),ACTIVITY!$G$10:$G$309)),"")</f>
        <v/>
      </c>
      <c r="D155" s="34"/>
      <c r="E155" s="88" t="str">
        <f>IFERROR(IF(LOOKUP(2,1/((ACTIVITY!$D$10:$D$309=LEFT($D$28,7))*(ACTIVITY!$O$10:$O$309=ROWS($B$40:B155))),ACTIVITY!$H$10:$H$309)=0,"",LOOKUP(2,1/((ACTIVITY!$D$10:$D$309=LEFT($D$28,7))*(ACTIVITY!$O$10:$O$309=ROWS($B$40:B155))),ACTIVITY!$H$10:$H$309)),"")</f>
        <v/>
      </c>
      <c r="F155" s="88"/>
      <c r="G155" s="34" t="str">
        <f>IFERROR(IF(LOOKUP(2,1/((ACTIVITY!$D$10:$D$309=LEFT($D$28,7))*(ACTIVITY!$O$10:$O$309=ROWS($B$40:B155))),ACTIVITY!$I$10:$I$309)=0,"",LOOKUP(2,1/((ACTIVITY!$D$10:$D$309=LEFT($D$28,7))*(ACTIVITY!$O$10:$O$309=ROWS($B$40:B155))),ACTIVITY!$I$10:$I$309)),"")</f>
        <v/>
      </c>
      <c r="H155" s="34"/>
      <c r="I155" s="88" t="str">
        <f>IFERROR(IF(LOOKUP(2,1/((ACTIVITY!$D$10:$D$309=LEFT($D$28,7))*(ACTIVITY!$O$10:$O$309=ROWS($B$40:B155))),ACTIVITY!$J$10:$J$309)=0,"",LOOKUP(2,1/((ACTIVITY!$D$10:$D$309=LEFT($D$28,7))*(ACTIVITY!$O$10:$O$309=ROWS($B$40:B155))),ACTIVITY!$J$10:$J$309)),"")</f>
        <v/>
      </c>
      <c r="J155" s="88"/>
      <c r="K155" s="34" t="str">
        <f>IFERROR(IF(LOOKUP(2,1/((ACTIVITY!$D$10:$D$309=LEFT($D$28,7))*(ACTIVITY!$O$10:$O$309=ROWS($B$40:B155))),ACTIVITY!$K$10:$K$309)=0,"",LOOKUP(2,1/((ACTIVITY!$D$10:$D$309=LEFT($D$28,7))*(ACTIVITY!$O$10:$O$309=ROWS($B$40:B155))),ACTIVITY!$K$10:$K$309)),"")</f>
        <v/>
      </c>
      <c r="L155" s="34" t="str">
        <f>IFERROR(IF(LOOKUP(2,1/((ACTIVITY!$D$10:$D$309=LEFT($D$28,7))*(ACTIVITY!$O$10:$O$309=ROWS($B$40:B155))),ACTIVITY!$L$10:$L$309)=0,"",LOOKUP(2,1/((ACTIVITY!$D$10:$D$309=LEFT($D$28,7))*(ACTIVITY!$O$10:$O$309=ROWS($B$40:B155))),ACTIVITY!$L$10:$L$309)),"")</f>
        <v/>
      </c>
      <c r="M155" s="34"/>
    </row>
    <row r="156" spans="2:13" ht="24" customHeight="1">
      <c r="B156" s="33" t="str">
        <f>IFERROR(IF(LOOKUP(2,1/((ACTIVITY!$D$10:$D$309=LEFT($D$28,7))*(ACTIVITY!$O$10:$O$309=ROWS($B$40:B156))),ACTIVITY!$F$10:$F$309)=0,"",LOOKUP(2,1/((ACTIVITY!$D$10:$D$309=LEFT($D$28,7))*(ACTIVITY!$O$10:$O$309=ROWS($B$40:B156))),ACTIVITY!$F$10:$F$309)),"")</f>
        <v/>
      </c>
      <c r="C156" s="34" t="str">
        <f>IFERROR(IF(LOOKUP(2,1/((ACTIVITY!$D$10:$D$309=LEFT($D$28,7))*(ACTIVITY!$O$10:$O$309=ROWS($B$40:B156))),ACTIVITY!$G$10:$G$309)=0,"",LOOKUP(2,1/((ACTIVITY!$D$10:$D$309=LEFT($D$28,7))*(ACTIVITY!$O$10:$O$309=ROWS($B$40:B156))),ACTIVITY!$G$10:$G$309)),"")</f>
        <v/>
      </c>
      <c r="D156" s="34"/>
      <c r="E156" s="88" t="str">
        <f>IFERROR(IF(LOOKUP(2,1/((ACTIVITY!$D$10:$D$309=LEFT($D$28,7))*(ACTIVITY!$O$10:$O$309=ROWS($B$40:B156))),ACTIVITY!$H$10:$H$309)=0,"",LOOKUP(2,1/((ACTIVITY!$D$10:$D$309=LEFT($D$28,7))*(ACTIVITY!$O$10:$O$309=ROWS($B$40:B156))),ACTIVITY!$H$10:$H$309)),"")</f>
        <v/>
      </c>
      <c r="F156" s="88"/>
      <c r="G156" s="34" t="str">
        <f>IFERROR(IF(LOOKUP(2,1/((ACTIVITY!$D$10:$D$309=LEFT($D$28,7))*(ACTIVITY!$O$10:$O$309=ROWS($B$40:B156))),ACTIVITY!$I$10:$I$309)=0,"",LOOKUP(2,1/((ACTIVITY!$D$10:$D$309=LEFT($D$28,7))*(ACTIVITY!$O$10:$O$309=ROWS($B$40:B156))),ACTIVITY!$I$10:$I$309)),"")</f>
        <v/>
      </c>
      <c r="H156" s="34"/>
      <c r="I156" s="88" t="str">
        <f>IFERROR(IF(LOOKUP(2,1/((ACTIVITY!$D$10:$D$309=LEFT($D$28,7))*(ACTIVITY!$O$10:$O$309=ROWS($B$40:B156))),ACTIVITY!$J$10:$J$309)=0,"",LOOKUP(2,1/((ACTIVITY!$D$10:$D$309=LEFT($D$28,7))*(ACTIVITY!$O$10:$O$309=ROWS($B$40:B156))),ACTIVITY!$J$10:$J$309)),"")</f>
        <v/>
      </c>
      <c r="J156" s="88"/>
      <c r="K156" s="34" t="str">
        <f>IFERROR(IF(LOOKUP(2,1/((ACTIVITY!$D$10:$D$309=LEFT($D$28,7))*(ACTIVITY!$O$10:$O$309=ROWS($B$40:B156))),ACTIVITY!$K$10:$K$309)=0,"",LOOKUP(2,1/((ACTIVITY!$D$10:$D$309=LEFT($D$28,7))*(ACTIVITY!$O$10:$O$309=ROWS($B$40:B156))),ACTIVITY!$K$10:$K$309)),"")</f>
        <v/>
      </c>
      <c r="L156" s="34" t="str">
        <f>IFERROR(IF(LOOKUP(2,1/((ACTIVITY!$D$10:$D$309=LEFT($D$28,7))*(ACTIVITY!$O$10:$O$309=ROWS($B$40:B156))),ACTIVITY!$L$10:$L$309)=0,"",LOOKUP(2,1/((ACTIVITY!$D$10:$D$309=LEFT($D$28,7))*(ACTIVITY!$O$10:$O$309=ROWS($B$40:B156))),ACTIVITY!$L$10:$L$309)),"")</f>
        <v/>
      </c>
      <c r="M156" s="34"/>
    </row>
    <row r="157" spans="2:13" ht="24" customHeight="1">
      <c r="B157" s="33" t="str">
        <f>IFERROR(IF(LOOKUP(2,1/((ACTIVITY!$D$10:$D$309=LEFT($D$28,7))*(ACTIVITY!$O$10:$O$309=ROWS($B$40:B157))),ACTIVITY!$F$10:$F$309)=0,"",LOOKUP(2,1/((ACTIVITY!$D$10:$D$309=LEFT($D$28,7))*(ACTIVITY!$O$10:$O$309=ROWS($B$40:B157))),ACTIVITY!$F$10:$F$309)),"")</f>
        <v/>
      </c>
      <c r="C157" s="34" t="str">
        <f>IFERROR(IF(LOOKUP(2,1/((ACTIVITY!$D$10:$D$309=LEFT($D$28,7))*(ACTIVITY!$O$10:$O$309=ROWS($B$40:B157))),ACTIVITY!$G$10:$G$309)=0,"",LOOKUP(2,1/((ACTIVITY!$D$10:$D$309=LEFT($D$28,7))*(ACTIVITY!$O$10:$O$309=ROWS($B$40:B157))),ACTIVITY!$G$10:$G$309)),"")</f>
        <v/>
      </c>
      <c r="D157" s="34"/>
      <c r="E157" s="88" t="str">
        <f>IFERROR(IF(LOOKUP(2,1/((ACTIVITY!$D$10:$D$309=LEFT($D$28,7))*(ACTIVITY!$O$10:$O$309=ROWS($B$40:B157))),ACTIVITY!$H$10:$H$309)=0,"",LOOKUP(2,1/((ACTIVITY!$D$10:$D$309=LEFT($D$28,7))*(ACTIVITY!$O$10:$O$309=ROWS($B$40:B157))),ACTIVITY!$H$10:$H$309)),"")</f>
        <v/>
      </c>
      <c r="F157" s="88"/>
      <c r="G157" s="34" t="str">
        <f>IFERROR(IF(LOOKUP(2,1/((ACTIVITY!$D$10:$D$309=LEFT($D$28,7))*(ACTIVITY!$O$10:$O$309=ROWS($B$40:B157))),ACTIVITY!$I$10:$I$309)=0,"",LOOKUP(2,1/((ACTIVITY!$D$10:$D$309=LEFT($D$28,7))*(ACTIVITY!$O$10:$O$309=ROWS($B$40:B157))),ACTIVITY!$I$10:$I$309)),"")</f>
        <v/>
      </c>
      <c r="H157" s="34"/>
      <c r="I157" s="88" t="str">
        <f>IFERROR(IF(LOOKUP(2,1/((ACTIVITY!$D$10:$D$309=LEFT($D$28,7))*(ACTIVITY!$O$10:$O$309=ROWS($B$40:B157))),ACTIVITY!$J$10:$J$309)=0,"",LOOKUP(2,1/((ACTIVITY!$D$10:$D$309=LEFT($D$28,7))*(ACTIVITY!$O$10:$O$309=ROWS($B$40:B157))),ACTIVITY!$J$10:$J$309)),"")</f>
        <v/>
      </c>
      <c r="J157" s="88"/>
      <c r="K157" s="34" t="str">
        <f>IFERROR(IF(LOOKUP(2,1/((ACTIVITY!$D$10:$D$309=LEFT($D$28,7))*(ACTIVITY!$O$10:$O$309=ROWS($B$40:B157))),ACTIVITY!$K$10:$K$309)=0,"",LOOKUP(2,1/((ACTIVITY!$D$10:$D$309=LEFT($D$28,7))*(ACTIVITY!$O$10:$O$309=ROWS($B$40:B157))),ACTIVITY!$K$10:$K$309)),"")</f>
        <v/>
      </c>
      <c r="L157" s="34" t="str">
        <f>IFERROR(IF(LOOKUP(2,1/((ACTIVITY!$D$10:$D$309=LEFT($D$28,7))*(ACTIVITY!$O$10:$O$309=ROWS($B$40:B157))),ACTIVITY!$L$10:$L$309)=0,"",LOOKUP(2,1/((ACTIVITY!$D$10:$D$309=LEFT($D$28,7))*(ACTIVITY!$O$10:$O$309=ROWS($B$40:B157))),ACTIVITY!$L$10:$L$309)),"")</f>
        <v/>
      </c>
      <c r="M157" s="34"/>
    </row>
    <row r="158" spans="2:13" ht="24" customHeight="1">
      <c r="B158" s="33" t="str">
        <f>IFERROR(IF(LOOKUP(2,1/((ACTIVITY!$D$10:$D$309=LEFT($D$28,7))*(ACTIVITY!$O$10:$O$309=ROWS($B$40:B158))),ACTIVITY!$F$10:$F$309)=0,"",LOOKUP(2,1/((ACTIVITY!$D$10:$D$309=LEFT($D$28,7))*(ACTIVITY!$O$10:$O$309=ROWS($B$40:B158))),ACTIVITY!$F$10:$F$309)),"")</f>
        <v/>
      </c>
      <c r="C158" s="34" t="str">
        <f>IFERROR(IF(LOOKUP(2,1/((ACTIVITY!$D$10:$D$309=LEFT($D$28,7))*(ACTIVITY!$O$10:$O$309=ROWS($B$40:B158))),ACTIVITY!$G$10:$G$309)=0,"",LOOKUP(2,1/((ACTIVITY!$D$10:$D$309=LEFT($D$28,7))*(ACTIVITY!$O$10:$O$309=ROWS($B$40:B158))),ACTIVITY!$G$10:$G$309)),"")</f>
        <v/>
      </c>
      <c r="D158" s="34"/>
      <c r="E158" s="88" t="str">
        <f>IFERROR(IF(LOOKUP(2,1/((ACTIVITY!$D$10:$D$309=LEFT($D$28,7))*(ACTIVITY!$O$10:$O$309=ROWS($B$40:B158))),ACTIVITY!$H$10:$H$309)=0,"",LOOKUP(2,1/((ACTIVITY!$D$10:$D$309=LEFT($D$28,7))*(ACTIVITY!$O$10:$O$309=ROWS($B$40:B158))),ACTIVITY!$H$10:$H$309)),"")</f>
        <v/>
      </c>
      <c r="F158" s="88"/>
      <c r="G158" s="34" t="str">
        <f>IFERROR(IF(LOOKUP(2,1/((ACTIVITY!$D$10:$D$309=LEFT($D$28,7))*(ACTIVITY!$O$10:$O$309=ROWS($B$40:B158))),ACTIVITY!$I$10:$I$309)=0,"",LOOKUP(2,1/((ACTIVITY!$D$10:$D$309=LEFT($D$28,7))*(ACTIVITY!$O$10:$O$309=ROWS($B$40:B158))),ACTIVITY!$I$10:$I$309)),"")</f>
        <v/>
      </c>
      <c r="H158" s="34"/>
      <c r="I158" s="88" t="str">
        <f>IFERROR(IF(LOOKUP(2,1/((ACTIVITY!$D$10:$D$309=LEFT($D$28,7))*(ACTIVITY!$O$10:$O$309=ROWS($B$40:B158))),ACTIVITY!$J$10:$J$309)=0,"",LOOKUP(2,1/((ACTIVITY!$D$10:$D$309=LEFT($D$28,7))*(ACTIVITY!$O$10:$O$309=ROWS($B$40:B158))),ACTIVITY!$J$10:$J$309)),"")</f>
        <v/>
      </c>
      <c r="J158" s="88"/>
      <c r="K158" s="34" t="str">
        <f>IFERROR(IF(LOOKUP(2,1/((ACTIVITY!$D$10:$D$309=LEFT($D$28,7))*(ACTIVITY!$O$10:$O$309=ROWS($B$40:B158))),ACTIVITY!$K$10:$K$309)=0,"",LOOKUP(2,1/((ACTIVITY!$D$10:$D$309=LEFT($D$28,7))*(ACTIVITY!$O$10:$O$309=ROWS($B$40:B158))),ACTIVITY!$K$10:$K$309)),"")</f>
        <v/>
      </c>
      <c r="L158" s="34" t="str">
        <f>IFERROR(IF(LOOKUP(2,1/((ACTIVITY!$D$10:$D$309=LEFT($D$28,7))*(ACTIVITY!$O$10:$O$309=ROWS($B$40:B158))),ACTIVITY!$L$10:$L$309)=0,"",LOOKUP(2,1/((ACTIVITY!$D$10:$D$309=LEFT($D$28,7))*(ACTIVITY!$O$10:$O$309=ROWS($B$40:B158))),ACTIVITY!$L$10:$L$309)),"")</f>
        <v/>
      </c>
      <c r="M158" s="34"/>
    </row>
    <row r="159" spans="2:13" ht="24" customHeight="1">
      <c r="B159" s="33" t="str">
        <f>IFERROR(IF(LOOKUP(2,1/((ACTIVITY!$D$10:$D$309=LEFT($D$28,7))*(ACTIVITY!$O$10:$O$309=ROWS($B$40:B159))),ACTIVITY!$F$10:$F$309)=0,"",LOOKUP(2,1/((ACTIVITY!$D$10:$D$309=LEFT($D$28,7))*(ACTIVITY!$O$10:$O$309=ROWS($B$40:B159))),ACTIVITY!$F$10:$F$309)),"")</f>
        <v/>
      </c>
      <c r="C159" s="34" t="str">
        <f>IFERROR(IF(LOOKUP(2,1/((ACTIVITY!$D$10:$D$309=LEFT($D$28,7))*(ACTIVITY!$O$10:$O$309=ROWS($B$40:B159))),ACTIVITY!$G$10:$G$309)=0,"",LOOKUP(2,1/((ACTIVITY!$D$10:$D$309=LEFT($D$28,7))*(ACTIVITY!$O$10:$O$309=ROWS($B$40:B159))),ACTIVITY!$G$10:$G$309)),"")</f>
        <v/>
      </c>
      <c r="D159" s="34"/>
      <c r="E159" s="88" t="str">
        <f>IFERROR(IF(LOOKUP(2,1/((ACTIVITY!$D$10:$D$309=LEFT($D$28,7))*(ACTIVITY!$O$10:$O$309=ROWS($B$40:B159))),ACTIVITY!$H$10:$H$309)=0,"",LOOKUP(2,1/((ACTIVITY!$D$10:$D$309=LEFT($D$28,7))*(ACTIVITY!$O$10:$O$309=ROWS($B$40:B159))),ACTIVITY!$H$10:$H$309)),"")</f>
        <v/>
      </c>
      <c r="F159" s="88"/>
      <c r="G159" s="34" t="str">
        <f>IFERROR(IF(LOOKUP(2,1/((ACTIVITY!$D$10:$D$309=LEFT($D$28,7))*(ACTIVITY!$O$10:$O$309=ROWS($B$40:B159))),ACTIVITY!$I$10:$I$309)=0,"",LOOKUP(2,1/((ACTIVITY!$D$10:$D$309=LEFT($D$28,7))*(ACTIVITY!$O$10:$O$309=ROWS($B$40:B159))),ACTIVITY!$I$10:$I$309)),"")</f>
        <v/>
      </c>
      <c r="H159" s="34"/>
      <c r="I159" s="88" t="str">
        <f>IFERROR(IF(LOOKUP(2,1/((ACTIVITY!$D$10:$D$309=LEFT($D$28,7))*(ACTIVITY!$O$10:$O$309=ROWS($B$40:B159))),ACTIVITY!$J$10:$J$309)=0,"",LOOKUP(2,1/((ACTIVITY!$D$10:$D$309=LEFT($D$28,7))*(ACTIVITY!$O$10:$O$309=ROWS($B$40:B159))),ACTIVITY!$J$10:$J$309)),"")</f>
        <v/>
      </c>
      <c r="J159" s="88"/>
      <c r="K159" s="34" t="str">
        <f>IFERROR(IF(LOOKUP(2,1/((ACTIVITY!$D$10:$D$309=LEFT($D$28,7))*(ACTIVITY!$O$10:$O$309=ROWS($B$40:B159))),ACTIVITY!$K$10:$K$309)=0,"",LOOKUP(2,1/((ACTIVITY!$D$10:$D$309=LEFT($D$28,7))*(ACTIVITY!$O$10:$O$309=ROWS($B$40:B159))),ACTIVITY!$K$10:$K$309)),"")</f>
        <v/>
      </c>
      <c r="L159" s="34" t="str">
        <f>IFERROR(IF(LOOKUP(2,1/((ACTIVITY!$D$10:$D$309=LEFT($D$28,7))*(ACTIVITY!$O$10:$O$309=ROWS($B$40:B159))),ACTIVITY!$L$10:$L$309)=0,"",LOOKUP(2,1/((ACTIVITY!$D$10:$D$309=LEFT($D$28,7))*(ACTIVITY!$O$10:$O$309=ROWS($B$40:B159))),ACTIVITY!$L$10:$L$309)),"")</f>
        <v/>
      </c>
      <c r="M159" s="34"/>
    </row>
    <row r="160" spans="2:13" ht="24" customHeight="1">
      <c r="B160" s="33" t="str">
        <f>IFERROR(IF(LOOKUP(2,1/((ACTIVITY!$D$10:$D$309=LEFT($D$28,7))*(ACTIVITY!$O$10:$O$309=ROWS($B$40:B160))),ACTIVITY!$F$10:$F$309)=0,"",LOOKUP(2,1/((ACTIVITY!$D$10:$D$309=LEFT($D$28,7))*(ACTIVITY!$O$10:$O$309=ROWS($B$40:B160))),ACTIVITY!$F$10:$F$309)),"")</f>
        <v/>
      </c>
      <c r="C160" s="34" t="str">
        <f>IFERROR(IF(LOOKUP(2,1/((ACTIVITY!$D$10:$D$309=LEFT($D$28,7))*(ACTIVITY!$O$10:$O$309=ROWS($B$40:B160))),ACTIVITY!$G$10:$G$309)=0,"",LOOKUP(2,1/((ACTIVITY!$D$10:$D$309=LEFT($D$28,7))*(ACTIVITY!$O$10:$O$309=ROWS($B$40:B160))),ACTIVITY!$G$10:$G$309)),"")</f>
        <v/>
      </c>
      <c r="D160" s="34"/>
      <c r="E160" s="88" t="str">
        <f>IFERROR(IF(LOOKUP(2,1/((ACTIVITY!$D$10:$D$309=LEFT($D$28,7))*(ACTIVITY!$O$10:$O$309=ROWS($B$40:B160))),ACTIVITY!$H$10:$H$309)=0,"",LOOKUP(2,1/((ACTIVITY!$D$10:$D$309=LEFT($D$28,7))*(ACTIVITY!$O$10:$O$309=ROWS($B$40:B160))),ACTIVITY!$H$10:$H$309)),"")</f>
        <v/>
      </c>
      <c r="F160" s="88"/>
      <c r="G160" s="34" t="str">
        <f>IFERROR(IF(LOOKUP(2,1/((ACTIVITY!$D$10:$D$309=LEFT($D$28,7))*(ACTIVITY!$O$10:$O$309=ROWS($B$40:B160))),ACTIVITY!$I$10:$I$309)=0,"",LOOKUP(2,1/((ACTIVITY!$D$10:$D$309=LEFT($D$28,7))*(ACTIVITY!$O$10:$O$309=ROWS($B$40:B160))),ACTIVITY!$I$10:$I$309)),"")</f>
        <v/>
      </c>
      <c r="H160" s="34"/>
      <c r="I160" s="88" t="str">
        <f>IFERROR(IF(LOOKUP(2,1/((ACTIVITY!$D$10:$D$309=LEFT($D$28,7))*(ACTIVITY!$O$10:$O$309=ROWS($B$40:B160))),ACTIVITY!$J$10:$J$309)=0,"",LOOKUP(2,1/((ACTIVITY!$D$10:$D$309=LEFT($D$28,7))*(ACTIVITY!$O$10:$O$309=ROWS($B$40:B160))),ACTIVITY!$J$10:$J$309)),"")</f>
        <v/>
      </c>
      <c r="J160" s="88"/>
      <c r="K160" s="34" t="str">
        <f>IFERROR(IF(LOOKUP(2,1/((ACTIVITY!$D$10:$D$309=LEFT($D$28,7))*(ACTIVITY!$O$10:$O$309=ROWS($B$40:B160))),ACTIVITY!$K$10:$K$309)=0,"",LOOKUP(2,1/((ACTIVITY!$D$10:$D$309=LEFT($D$28,7))*(ACTIVITY!$O$10:$O$309=ROWS($B$40:B160))),ACTIVITY!$K$10:$K$309)),"")</f>
        <v/>
      </c>
      <c r="L160" s="34" t="str">
        <f>IFERROR(IF(LOOKUP(2,1/((ACTIVITY!$D$10:$D$309=LEFT($D$28,7))*(ACTIVITY!$O$10:$O$309=ROWS($B$40:B160))),ACTIVITY!$L$10:$L$309)=0,"",LOOKUP(2,1/((ACTIVITY!$D$10:$D$309=LEFT($D$28,7))*(ACTIVITY!$O$10:$O$309=ROWS($B$40:B160))),ACTIVITY!$L$10:$L$309)),"")</f>
        <v/>
      </c>
      <c r="M160" s="34"/>
    </row>
    <row r="161" spans="2:13" ht="24" customHeight="1">
      <c r="B161" s="33" t="str">
        <f>IFERROR(IF(LOOKUP(2,1/((ACTIVITY!$D$10:$D$309=LEFT($D$28,7))*(ACTIVITY!$O$10:$O$309=ROWS($B$40:B161))),ACTIVITY!$F$10:$F$309)=0,"",LOOKUP(2,1/((ACTIVITY!$D$10:$D$309=LEFT($D$28,7))*(ACTIVITY!$O$10:$O$309=ROWS($B$40:B161))),ACTIVITY!$F$10:$F$309)),"")</f>
        <v/>
      </c>
      <c r="C161" s="34" t="str">
        <f>IFERROR(IF(LOOKUP(2,1/((ACTIVITY!$D$10:$D$309=LEFT($D$28,7))*(ACTIVITY!$O$10:$O$309=ROWS($B$40:B161))),ACTIVITY!$G$10:$G$309)=0,"",LOOKUP(2,1/((ACTIVITY!$D$10:$D$309=LEFT($D$28,7))*(ACTIVITY!$O$10:$O$309=ROWS($B$40:B161))),ACTIVITY!$G$10:$G$309)),"")</f>
        <v/>
      </c>
      <c r="D161" s="34"/>
      <c r="E161" s="88" t="str">
        <f>IFERROR(IF(LOOKUP(2,1/((ACTIVITY!$D$10:$D$309=LEFT($D$28,7))*(ACTIVITY!$O$10:$O$309=ROWS($B$40:B161))),ACTIVITY!$H$10:$H$309)=0,"",LOOKUP(2,1/((ACTIVITY!$D$10:$D$309=LEFT($D$28,7))*(ACTIVITY!$O$10:$O$309=ROWS($B$40:B161))),ACTIVITY!$H$10:$H$309)),"")</f>
        <v/>
      </c>
      <c r="F161" s="88"/>
      <c r="G161" s="34" t="str">
        <f>IFERROR(IF(LOOKUP(2,1/((ACTIVITY!$D$10:$D$309=LEFT($D$28,7))*(ACTIVITY!$O$10:$O$309=ROWS($B$40:B161))),ACTIVITY!$I$10:$I$309)=0,"",LOOKUP(2,1/((ACTIVITY!$D$10:$D$309=LEFT($D$28,7))*(ACTIVITY!$O$10:$O$309=ROWS($B$40:B161))),ACTIVITY!$I$10:$I$309)),"")</f>
        <v/>
      </c>
      <c r="H161" s="34"/>
      <c r="I161" s="88" t="str">
        <f>IFERROR(IF(LOOKUP(2,1/((ACTIVITY!$D$10:$D$309=LEFT($D$28,7))*(ACTIVITY!$O$10:$O$309=ROWS($B$40:B161))),ACTIVITY!$J$10:$J$309)=0,"",LOOKUP(2,1/((ACTIVITY!$D$10:$D$309=LEFT($D$28,7))*(ACTIVITY!$O$10:$O$309=ROWS($B$40:B161))),ACTIVITY!$J$10:$J$309)),"")</f>
        <v/>
      </c>
      <c r="J161" s="88"/>
      <c r="K161" s="34" t="str">
        <f>IFERROR(IF(LOOKUP(2,1/((ACTIVITY!$D$10:$D$309=LEFT($D$28,7))*(ACTIVITY!$O$10:$O$309=ROWS($B$40:B161))),ACTIVITY!$K$10:$K$309)=0,"",LOOKUP(2,1/((ACTIVITY!$D$10:$D$309=LEFT($D$28,7))*(ACTIVITY!$O$10:$O$309=ROWS($B$40:B161))),ACTIVITY!$K$10:$K$309)),"")</f>
        <v/>
      </c>
      <c r="L161" s="34" t="str">
        <f>IFERROR(IF(LOOKUP(2,1/((ACTIVITY!$D$10:$D$309=LEFT($D$28,7))*(ACTIVITY!$O$10:$O$309=ROWS($B$40:B161))),ACTIVITY!$L$10:$L$309)=0,"",LOOKUP(2,1/((ACTIVITY!$D$10:$D$309=LEFT($D$28,7))*(ACTIVITY!$O$10:$O$309=ROWS($B$40:B161))),ACTIVITY!$L$10:$L$309)),"")</f>
        <v/>
      </c>
      <c r="M161" s="34"/>
    </row>
    <row r="162" spans="2:13" ht="24" customHeight="1">
      <c r="B162" s="33" t="str">
        <f>IFERROR(IF(LOOKUP(2,1/((ACTIVITY!$D$10:$D$309=LEFT($D$28,7))*(ACTIVITY!$O$10:$O$309=ROWS($B$40:B162))),ACTIVITY!$F$10:$F$309)=0,"",LOOKUP(2,1/((ACTIVITY!$D$10:$D$309=LEFT($D$28,7))*(ACTIVITY!$O$10:$O$309=ROWS($B$40:B162))),ACTIVITY!$F$10:$F$309)),"")</f>
        <v/>
      </c>
      <c r="C162" s="34" t="str">
        <f>IFERROR(IF(LOOKUP(2,1/((ACTIVITY!$D$10:$D$309=LEFT($D$28,7))*(ACTIVITY!$O$10:$O$309=ROWS($B$40:B162))),ACTIVITY!$G$10:$G$309)=0,"",LOOKUP(2,1/((ACTIVITY!$D$10:$D$309=LEFT($D$28,7))*(ACTIVITY!$O$10:$O$309=ROWS($B$40:B162))),ACTIVITY!$G$10:$G$309)),"")</f>
        <v/>
      </c>
      <c r="D162" s="34"/>
      <c r="E162" s="88" t="str">
        <f>IFERROR(IF(LOOKUP(2,1/((ACTIVITY!$D$10:$D$309=LEFT($D$28,7))*(ACTIVITY!$O$10:$O$309=ROWS($B$40:B162))),ACTIVITY!$H$10:$H$309)=0,"",LOOKUP(2,1/((ACTIVITY!$D$10:$D$309=LEFT($D$28,7))*(ACTIVITY!$O$10:$O$309=ROWS($B$40:B162))),ACTIVITY!$H$10:$H$309)),"")</f>
        <v/>
      </c>
      <c r="F162" s="88"/>
      <c r="G162" s="34" t="str">
        <f>IFERROR(IF(LOOKUP(2,1/((ACTIVITY!$D$10:$D$309=LEFT($D$28,7))*(ACTIVITY!$O$10:$O$309=ROWS($B$40:B162))),ACTIVITY!$I$10:$I$309)=0,"",LOOKUP(2,1/((ACTIVITY!$D$10:$D$309=LEFT($D$28,7))*(ACTIVITY!$O$10:$O$309=ROWS($B$40:B162))),ACTIVITY!$I$10:$I$309)),"")</f>
        <v/>
      </c>
      <c r="H162" s="34"/>
      <c r="I162" s="88" t="str">
        <f>IFERROR(IF(LOOKUP(2,1/((ACTIVITY!$D$10:$D$309=LEFT($D$28,7))*(ACTIVITY!$O$10:$O$309=ROWS($B$40:B162))),ACTIVITY!$J$10:$J$309)=0,"",LOOKUP(2,1/((ACTIVITY!$D$10:$D$309=LEFT($D$28,7))*(ACTIVITY!$O$10:$O$309=ROWS($B$40:B162))),ACTIVITY!$J$10:$J$309)),"")</f>
        <v/>
      </c>
      <c r="J162" s="88"/>
      <c r="K162" s="34" t="str">
        <f>IFERROR(IF(LOOKUP(2,1/((ACTIVITY!$D$10:$D$309=LEFT($D$28,7))*(ACTIVITY!$O$10:$O$309=ROWS($B$40:B162))),ACTIVITY!$K$10:$K$309)=0,"",LOOKUP(2,1/((ACTIVITY!$D$10:$D$309=LEFT($D$28,7))*(ACTIVITY!$O$10:$O$309=ROWS($B$40:B162))),ACTIVITY!$K$10:$K$309)),"")</f>
        <v/>
      </c>
      <c r="L162" s="34" t="str">
        <f>IFERROR(IF(LOOKUP(2,1/((ACTIVITY!$D$10:$D$309=LEFT($D$28,7))*(ACTIVITY!$O$10:$O$309=ROWS($B$40:B162))),ACTIVITY!$L$10:$L$309)=0,"",LOOKUP(2,1/((ACTIVITY!$D$10:$D$309=LEFT($D$28,7))*(ACTIVITY!$O$10:$O$309=ROWS($B$40:B162))),ACTIVITY!$L$10:$L$309)),"")</f>
        <v/>
      </c>
      <c r="M162" s="34"/>
    </row>
    <row r="163" spans="2:13" ht="24" customHeight="1">
      <c r="B163" s="33" t="str">
        <f>IFERROR(IF(LOOKUP(2,1/((ACTIVITY!$D$10:$D$309=LEFT($D$28,7))*(ACTIVITY!$O$10:$O$309=ROWS($B$40:B163))),ACTIVITY!$F$10:$F$309)=0,"",LOOKUP(2,1/((ACTIVITY!$D$10:$D$309=LEFT($D$28,7))*(ACTIVITY!$O$10:$O$309=ROWS($B$40:B163))),ACTIVITY!$F$10:$F$309)),"")</f>
        <v/>
      </c>
      <c r="C163" s="34" t="str">
        <f>IFERROR(IF(LOOKUP(2,1/((ACTIVITY!$D$10:$D$309=LEFT($D$28,7))*(ACTIVITY!$O$10:$O$309=ROWS($B$40:B163))),ACTIVITY!$G$10:$G$309)=0,"",LOOKUP(2,1/((ACTIVITY!$D$10:$D$309=LEFT($D$28,7))*(ACTIVITY!$O$10:$O$309=ROWS($B$40:B163))),ACTIVITY!$G$10:$G$309)),"")</f>
        <v/>
      </c>
      <c r="D163" s="34"/>
      <c r="E163" s="88" t="str">
        <f>IFERROR(IF(LOOKUP(2,1/((ACTIVITY!$D$10:$D$309=LEFT($D$28,7))*(ACTIVITY!$O$10:$O$309=ROWS($B$40:B163))),ACTIVITY!$H$10:$H$309)=0,"",LOOKUP(2,1/((ACTIVITY!$D$10:$D$309=LEFT($D$28,7))*(ACTIVITY!$O$10:$O$309=ROWS($B$40:B163))),ACTIVITY!$H$10:$H$309)),"")</f>
        <v/>
      </c>
      <c r="F163" s="88"/>
      <c r="G163" s="34" t="str">
        <f>IFERROR(IF(LOOKUP(2,1/((ACTIVITY!$D$10:$D$309=LEFT($D$28,7))*(ACTIVITY!$O$10:$O$309=ROWS($B$40:B163))),ACTIVITY!$I$10:$I$309)=0,"",LOOKUP(2,1/((ACTIVITY!$D$10:$D$309=LEFT($D$28,7))*(ACTIVITY!$O$10:$O$309=ROWS($B$40:B163))),ACTIVITY!$I$10:$I$309)),"")</f>
        <v/>
      </c>
      <c r="H163" s="34"/>
      <c r="I163" s="88" t="str">
        <f>IFERROR(IF(LOOKUP(2,1/((ACTIVITY!$D$10:$D$309=LEFT($D$28,7))*(ACTIVITY!$O$10:$O$309=ROWS($B$40:B163))),ACTIVITY!$J$10:$J$309)=0,"",LOOKUP(2,1/((ACTIVITY!$D$10:$D$309=LEFT($D$28,7))*(ACTIVITY!$O$10:$O$309=ROWS($B$40:B163))),ACTIVITY!$J$10:$J$309)),"")</f>
        <v/>
      </c>
      <c r="J163" s="88"/>
      <c r="K163" s="34" t="str">
        <f>IFERROR(IF(LOOKUP(2,1/((ACTIVITY!$D$10:$D$309=LEFT($D$28,7))*(ACTIVITY!$O$10:$O$309=ROWS($B$40:B163))),ACTIVITY!$K$10:$K$309)=0,"",LOOKUP(2,1/((ACTIVITY!$D$10:$D$309=LEFT($D$28,7))*(ACTIVITY!$O$10:$O$309=ROWS($B$40:B163))),ACTIVITY!$K$10:$K$309)),"")</f>
        <v/>
      </c>
      <c r="L163" s="34" t="str">
        <f>IFERROR(IF(LOOKUP(2,1/((ACTIVITY!$D$10:$D$309=LEFT($D$28,7))*(ACTIVITY!$O$10:$O$309=ROWS($B$40:B163))),ACTIVITY!$L$10:$L$309)=0,"",LOOKUP(2,1/((ACTIVITY!$D$10:$D$309=LEFT($D$28,7))*(ACTIVITY!$O$10:$O$309=ROWS($B$40:B163))),ACTIVITY!$L$10:$L$309)),"")</f>
        <v/>
      </c>
      <c r="M163" s="34"/>
    </row>
    <row r="164" spans="2:13" ht="24" customHeight="1">
      <c r="B164" s="33" t="str">
        <f>IFERROR(IF(LOOKUP(2,1/((ACTIVITY!$D$10:$D$309=LEFT($D$28,7))*(ACTIVITY!$O$10:$O$309=ROWS($B$40:B164))),ACTIVITY!$F$10:$F$309)=0,"",LOOKUP(2,1/((ACTIVITY!$D$10:$D$309=LEFT($D$28,7))*(ACTIVITY!$O$10:$O$309=ROWS($B$40:B164))),ACTIVITY!$F$10:$F$309)),"")</f>
        <v/>
      </c>
      <c r="C164" s="34" t="str">
        <f>IFERROR(IF(LOOKUP(2,1/((ACTIVITY!$D$10:$D$309=LEFT($D$28,7))*(ACTIVITY!$O$10:$O$309=ROWS($B$40:B164))),ACTIVITY!$G$10:$G$309)=0,"",LOOKUP(2,1/((ACTIVITY!$D$10:$D$309=LEFT($D$28,7))*(ACTIVITY!$O$10:$O$309=ROWS($B$40:B164))),ACTIVITY!$G$10:$G$309)),"")</f>
        <v/>
      </c>
      <c r="D164" s="34"/>
      <c r="E164" s="88" t="str">
        <f>IFERROR(IF(LOOKUP(2,1/((ACTIVITY!$D$10:$D$309=LEFT($D$28,7))*(ACTIVITY!$O$10:$O$309=ROWS($B$40:B164))),ACTIVITY!$H$10:$H$309)=0,"",LOOKUP(2,1/((ACTIVITY!$D$10:$D$309=LEFT($D$28,7))*(ACTIVITY!$O$10:$O$309=ROWS($B$40:B164))),ACTIVITY!$H$10:$H$309)),"")</f>
        <v/>
      </c>
      <c r="F164" s="88"/>
      <c r="G164" s="34" t="str">
        <f>IFERROR(IF(LOOKUP(2,1/((ACTIVITY!$D$10:$D$309=LEFT($D$28,7))*(ACTIVITY!$O$10:$O$309=ROWS($B$40:B164))),ACTIVITY!$I$10:$I$309)=0,"",LOOKUP(2,1/((ACTIVITY!$D$10:$D$309=LEFT($D$28,7))*(ACTIVITY!$O$10:$O$309=ROWS($B$40:B164))),ACTIVITY!$I$10:$I$309)),"")</f>
        <v/>
      </c>
      <c r="H164" s="34"/>
      <c r="I164" s="88" t="str">
        <f>IFERROR(IF(LOOKUP(2,1/((ACTIVITY!$D$10:$D$309=LEFT($D$28,7))*(ACTIVITY!$O$10:$O$309=ROWS($B$40:B164))),ACTIVITY!$J$10:$J$309)=0,"",LOOKUP(2,1/((ACTIVITY!$D$10:$D$309=LEFT($D$28,7))*(ACTIVITY!$O$10:$O$309=ROWS($B$40:B164))),ACTIVITY!$J$10:$J$309)),"")</f>
        <v/>
      </c>
      <c r="J164" s="88"/>
      <c r="K164" s="34" t="str">
        <f>IFERROR(IF(LOOKUP(2,1/((ACTIVITY!$D$10:$D$309=LEFT($D$28,7))*(ACTIVITY!$O$10:$O$309=ROWS($B$40:B164))),ACTIVITY!$K$10:$K$309)=0,"",LOOKUP(2,1/((ACTIVITY!$D$10:$D$309=LEFT($D$28,7))*(ACTIVITY!$O$10:$O$309=ROWS($B$40:B164))),ACTIVITY!$K$10:$K$309)),"")</f>
        <v/>
      </c>
      <c r="L164" s="34" t="str">
        <f>IFERROR(IF(LOOKUP(2,1/((ACTIVITY!$D$10:$D$309=LEFT($D$28,7))*(ACTIVITY!$O$10:$O$309=ROWS($B$40:B164))),ACTIVITY!$L$10:$L$309)=0,"",LOOKUP(2,1/((ACTIVITY!$D$10:$D$309=LEFT($D$28,7))*(ACTIVITY!$O$10:$O$309=ROWS($B$40:B164))),ACTIVITY!$L$10:$L$309)),"")</f>
        <v/>
      </c>
      <c r="M164" s="34"/>
    </row>
    <row r="165" spans="2:13" ht="24" customHeight="1">
      <c r="B165" s="33" t="str">
        <f>IFERROR(IF(LOOKUP(2,1/((ACTIVITY!$D$10:$D$309=LEFT($D$28,7))*(ACTIVITY!$O$10:$O$309=ROWS($B$40:B165))),ACTIVITY!$F$10:$F$309)=0,"",LOOKUP(2,1/((ACTIVITY!$D$10:$D$309=LEFT($D$28,7))*(ACTIVITY!$O$10:$O$309=ROWS($B$40:B165))),ACTIVITY!$F$10:$F$309)),"")</f>
        <v/>
      </c>
      <c r="C165" s="34" t="str">
        <f>IFERROR(IF(LOOKUP(2,1/((ACTIVITY!$D$10:$D$309=LEFT($D$28,7))*(ACTIVITY!$O$10:$O$309=ROWS($B$40:B165))),ACTIVITY!$G$10:$G$309)=0,"",LOOKUP(2,1/((ACTIVITY!$D$10:$D$309=LEFT($D$28,7))*(ACTIVITY!$O$10:$O$309=ROWS($B$40:B165))),ACTIVITY!$G$10:$G$309)),"")</f>
        <v/>
      </c>
      <c r="D165" s="34"/>
      <c r="E165" s="88" t="str">
        <f>IFERROR(IF(LOOKUP(2,1/((ACTIVITY!$D$10:$D$309=LEFT($D$28,7))*(ACTIVITY!$O$10:$O$309=ROWS($B$40:B165))),ACTIVITY!$H$10:$H$309)=0,"",LOOKUP(2,1/((ACTIVITY!$D$10:$D$309=LEFT($D$28,7))*(ACTIVITY!$O$10:$O$309=ROWS($B$40:B165))),ACTIVITY!$H$10:$H$309)),"")</f>
        <v/>
      </c>
      <c r="F165" s="88"/>
      <c r="G165" s="34" t="str">
        <f>IFERROR(IF(LOOKUP(2,1/((ACTIVITY!$D$10:$D$309=LEFT($D$28,7))*(ACTIVITY!$O$10:$O$309=ROWS($B$40:B165))),ACTIVITY!$I$10:$I$309)=0,"",LOOKUP(2,1/((ACTIVITY!$D$10:$D$309=LEFT($D$28,7))*(ACTIVITY!$O$10:$O$309=ROWS($B$40:B165))),ACTIVITY!$I$10:$I$309)),"")</f>
        <v/>
      </c>
      <c r="H165" s="34"/>
      <c r="I165" s="88" t="str">
        <f>IFERROR(IF(LOOKUP(2,1/((ACTIVITY!$D$10:$D$309=LEFT($D$28,7))*(ACTIVITY!$O$10:$O$309=ROWS($B$40:B165))),ACTIVITY!$J$10:$J$309)=0,"",LOOKUP(2,1/((ACTIVITY!$D$10:$D$309=LEFT($D$28,7))*(ACTIVITY!$O$10:$O$309=ROWS($B$40:B165))),ACTIVITY!$J$10:$J$309)),"")</f>
        <v/>
      </c>
      <c r="J165" s="88"/>
      <c r="K165" s="34" t="str">
        <f>IFERROR(IF(LOOKUP(2,1/((ACTIVITY!$D$10:$D$309=LEFT($D$28,7))*(ACTIVITY!$O$10:$O$309=ROWS($B$40:B165))),ACTIVITY!$K$10:$K$309)=0,"",LOOKUP(2,1/((ACTIVITY!$D$10:$D$309=LEFT($D$28,7))*(ACTIVITY!$O$10:$O$309=ROWS($B$40:B165))),ACTIVITY!$K$10:$K$309)),"")</f>
        <v/>
      </c>
      <c r="L165" s="34" t="str">
        <f>IFERROR(IF(LOOKUP(2,1/((ACTIVITY!$D$10:$D$309=LEFT($D$28,7))*(ACTIVITY!$O$10:$O$309=ROWS($B$40:B165))),ACTIVITY!$L$10:$L$309)=0,"",LOOKUP(2,1/((ACTIVITY!$D$10:$D$309=LEFT($D$28,7))*(ACTIVITY!$O$10:$O$309=ROWS($B$40:B165))),ACTIVITY!$L$10:$L$309)),"")</f>
        <v/>
      </c>
      <c r="M165" s="34"/>
    </row>
    <row r="166" spans="2:13" ht="24" customHeight="1">
      <c r="B166" s="33" t="str">
        <f>IFERROR(IF(LOOKUP(2,1/((ACTIVITY!$D$10:$D$309=LEFT($D$28,7))*(ACTIVITY!$O$10:$O$309=ROWS($B$40:B166))),ACTIVITY!$F$10:$F$309)=0,"",LOOKUP(2,1/((ACTIVITY!$D$10:$D$309=LEFT($D$28,7))*(ACTIVITY!$O$10:$O$309=ROWS($B$40:B166))),ACTIVITY!$F$10:$F$309)),"")</f>
        <v/>
      </c>
      <c r="C166" s="34" t="str">
        <f>IFERROR(IF(LOOKUP(2,1/((ACTIVITY!$D$10:$D$309=LEFT($D$28,7))*(ACTIVITY!$O$10:$O$309=ROWS($B$40:B166))),ACTIVITY!$G$10:$G$309)=0,"",LOOKUP(2,1/((ACTIVITY!$D$10:$D$309=LEFT($D$28,7))*(ACTIVITY!$O$10:$O$309=ROWS($B$40:B166))),ACTIVITY!$G$10:$G$309)),"")</f>
        <v/>
      </c>
      <c r="D166" s="34"/>
      <c r="E166" s="88" t="str">
        <f>IFERROR(IF(LOOKUP(2,1/((ACTIVITY!$D$10:$D$309=LEFT($D$28,7))*(ACTIVITY!$O$10:$O$309=ROWS($B$40:B166))),ACTIVITY!$H$10:$H$309)=0,"",LOOKUP(2,1/((ACTIVITY!$D$10:$D$309=LEFT($D$28,7))*(ACTIVITY!$O$10:$O$309=ROWS($B$40:B166))),ACTIVITY!$H$10:$H$309)),"")</f>
        <v/>
      </c>
      <c r="F166" s="88"/>
      <c r="G166" s="34" t="str">
        <f>IFERROR(IF(LOOKUP(2,1/((ACTIVITY!$D$10:$D$309=LEFT($D$28,7))*(ACTIVITY!$O$10:$O$309=ROWS($B$40:B166))),ACTIVITY!$I$10:$I$309)=0,"",LOOKUP(2,1/((ACTIVITY!$D$10:$D$309=LEFT($D$28,7))*(ACTIVITY!$O$10:$O$309=ROWS($B$40:B166))),ACTIVITY!$I$10:$I$309)),"")</f>
        <v/>
      </c>
      <c r="H166" s="34"/>
      <c r="I166" s="88" t="str">
        <f>IFERROR(IF(LOOKUP(2,1/((ACTIVITY!$D$10:$D$309=LEFT($D$28,7))*(ACTIVITY!$O$10:$O$309=ROWS($B$40:B166))),ACTIVITY!$J$10:$J$309)=0,"",LOOKUP(2,1/((ACTIVITY!$D$10:$D$309=LEFT($D$28,7))*(ACTIVITY!$O$10:$O$309=ROWS($B$40:B166))),ACTIVITY!$J$10:$J$309)),"")</f>
        <v/>
      </c>
      <c r="J166" s="88"/>
      <c r="K166" s="34" t="str">
        <f>IFERROR(IF(LOOKUP(2,1/((ACTIVITY!$D$10:$D$309=LEFT($D$28,7))*(ACTIVITY!$O$10:$O$309=ROWS($B$40:B166))),ACTIVITY!$K$10:$K$309)=0,"",LOOKUP(2,1/((ACTIVITY!$D$10:$D$309=LEFT($D$28,7))*(ACTIVITY!$O$10:$O$309=ROWS($B$40:B166))),ACTIVITY!$K$10:$K$309)),"")</f>
        <v/>
      </c>
      <c r="L166" s="34" t="str">
        <f>IFERROR(IF(LOOKUP(2,1/((ACTIVITY!$D$10:$D$309=LEFT($D$28,7))*(ACTIVITY!$O$10:$O$309=ROWS($B$40:B166))),ACTIVITY!$L$10:$L$309)=0,"",LOOKUP(2,1/((ACTIVITY!$D$10:$D$309=LEFT($D$28,7))*(ACTIVITY!$O$10:$O$309=ROWS($B$40:B166))),ACTIVITY!$L$10:$L$309)),"")</f>
        <v/>
      </c>
      <c r="M166" s="34"/>
    </row>
    <row r="167" spans="2:13" ht="24" customHeight="1">
      <c r="B167" s="33" t="str">
        <f>IFERROR(IF(LOOKUP(2,1/((ACTIVITY!$D$10:$D$309=LEFT($D$28,7))*(ACTIVITY!$O$10:$O$309=ROWS($B$40:B167))),ACTIVITY!$F$10:$F$309)=0,"",LOOKUP(2,1/((ACTIVITY!$D$10:$D$309=LEFT($D$28,7))*(ACTIVITY!$O$10:$O$309=ROWS($B$40:B167))),ACTIVITY!$F$10:$F$309)),"")</f>
        <v/>
      </c>
      <c r="C167" s="34" t="str">
        <f>IFERROR(IF(LOOKUP(2,1/((ACTIVITY!$D$10:$D$309=LEFT($D$28,7))*(ACTIVITY!$O$10:$O$309=ROWS($B$40:B167))),ACTIVITY!$G$10:$G$309)=0,"",LOOKUP(2,1/((ACTIVITY!$D$10:$D$309=LEFT($D$28,7))*(ACTIVITY!$O$10:$O$309=ROWS($B$40:B167))),ACTIVITY!$G$10:$G$309)),"")</f>
        <v/>
      </c>
      <c r="D167" s="34"/>
      <c r="E167" s="88" t="str">
        <f>IFERROR(IF(LOOKUP(2,1/((ACTIVITY!$D$10:$D$309=LEFT($D$28,7))*(ACTIVITY!$O$10:$O$309=ROWS($B$40:B167))),ACTIVITY!$H$10:$H$309)=0,"",LOOKUP(2,1/((ACTIVITY!$D$10:$D$309=LEFT($D$28,7))*(ACTIVITY!$O$10:$O$309=ROWS($B$40:B167))),ACTIVITY!$H$10:$H$309)),"")</f>
        <v/>
      </c>
      <c r="F167" s="88"/>
      <c r="G167" s="34" t="str">
        <f>IFERROR(IF(LOOKUP(2,1/((ACTIVITY!$D$10:$D$309=LEFT($D$28,7))*(ACTIVITY!$O$10:$O$309=ROWS($B$40:B167))),ACTIVITY!$I$10:$I$309)=0,"",LOOKUP(2,1/((ACTIVITY!$D$10:$D$309=LEFT($D$28,7))*(ACTIVITY!$O$10:$O$309=ROWS($B$40:B167))),ACTIVITY!$I$10:$I$309)),"")</f>
        <v/>
      </c>
      <c r="H167" s="34"/>
      <c r="I167" s="88" t="str">
        <f>IFERROR(IF(LOOKUP(2,1/((ACTIVITY!$D$10:$D$309=LEFT($D$28,7))*(ACTIVITY!$O$10:$O$309=ROWS($B$40:B167))),ACTIVITY!$J$10:$J$309)=0,"",LOOKUP(2,1/((ACTIVITY!$D$10:$D$309=LEFT($D$28,7))*(ACTIVITY!$O$10:$O$309=ROWS($B$40:B167))),ACTIVITY!$J$10:$J$309)),"")</f>
        <v/>
      </c>
      <c r="J167" s="88"/>
      <c r="K167" s="34" t="str">
        <f>IFERROR(IF(LOOKUP(2,1/((ACTIVITY!$D$10:$D$309=LEFT($D$28,7))*(ACTIVITY!$O$10:$O$309=ROWS($B$40:B167))),ACTIVITY!$K$10:$K$309)=0,"",LOOKUP(2,1/((ACTIVITY!$D$10:$D$309=LEFT($D$28,7))*(ACTIVITY!$O$10:$O$309=ROWS($B$40:B167))),ACTIVITY!$K$10:$K$309)),"")</f>
        <v/>
      </c>
      <c r="L167" s="34" t="str">
        <f>IFERROR(IF(LOOKUP(2,1/((ACTIVITY!$D$10:$D$309=LEFT($D$28,7))*(ACTIVITY!$O$10:$O$309=ROWS($B$40:B167))),ACTIVITY!$L$10:$L$309)=0,"",LOOKUP(2,1/((ACTIVITY!$D$10:$D$309=LEFT($D$28,7))*(ACTIVITY!$O$10:$O$309=ROWS($B$40:B167))),ACTIVITY!$L$10:$L$309)),"")</f>
        <v/>
      </c>
      <c r="M167" s="34"/>
    </row>
    <row r="168" spans="2:13" ht="24" customHeight="1">
      <c r="B168" s="33" t="str">
        <f>IFERROR(IF(LOOKUP(2,1/((ACTIVITY!$D$10:$D$309=LEFT($D$28,7))*(ACTIVITY!$O$10:$O$309=ROWS($B$40:B168))),ACTIVITY!$F$10:$F$309)=0,"",LOOKUP(2,1/((ACTIVITY!$D$10:$D$309=LEFT($D$28,7))*(ACTIVITY!$O$10:$O$309=ROWS($B$40:B168))),ACTIVITY!$F$10:$F$309)),"")</f>
        <v/>
      </c>
      <c r="C168" s="34" t="str">
        <f>IFERROR(IF(LOOKUP(2,1/((ACTIVITY!$D$10:$D$309=LEFT($D$28,7))*(ACTIVITY!$O$10:$O$309=ROWS($B$40:B168))),ACTIVITY!$G$10:$G$309)=0,"",LOOKUP(2,1/((ACTIVITY!$D$10:$D$309=LEFT($D$28,7))*(ACTIVITY!$O$10:$O$309=ROWS($B$40:B168))),ACTIVITY!$G$10:$G$309)),"")</f>
        <v/>
      </c>
      <c r="D168" s="34"/>
      <c r="E168" s="88" t="str">
        <f>IFERROR(IF(LOOKUP(2,1/((ACTIVITY!$D$10:$D$309=LEFT($D$28,7))*(ACTIVITY!$O$10:$O$309=ROWS($B$40:B168))),ACTIVITY!$H$10:$H$309)=0,"",LOOKUP(2,1/((ACTIVITY!$D$10:$D$309=LEFT($D$28,7))*(ACTIVITY!$O$10:$O$309=ROWS($B$40:B168))),ACTIVITY!$H$10:$H$309)),"")</f>
        <v/>
      </c>
      <c r="F168" s="88"/>
      <c r="G168" s="34" t="str">
        <f>IFERROR(IF(LOOKUP(2,1/((ACTIVITY!$D$10:$D$309=LEFT($D$28,7))*(ACTIVITY!$O$10:$O$309=ROWS($B$40:B168))),ACTIVITY!$I$10:$I$309)=0,"",LOOKUP(2,1/((ACTIVITY!$D$10:$D$309=LEFT($D$28,7))*(ACTIVITY!$O$10:$O$309=ROWS($B$40:B168))),ACTIVITY!$I$10:$I$309)),"")</f>
        <v/>
      </c>
      <c r="H168" s="34"/>
      <c r="I168" s="88" t="str">
        <f>IFERROR(IF(LOOKUP(2,1/((ACTIVITY!$D$10:$D$309=LEFT($D$28,7))*(ACTIVITY!$O$10:$O$309=ROWS($B$40:B168))),ACTIVITY!$J$10:$J$309)=0,"",LOOKUP(2,1/((ACTIVITY!$D$10:$D$309=LEFT($D$28,7))*(ACTIVITY!$O$10:$O$309=ROWS($B$40:B168))),ACTIVITY!$J$10:$J$309)),"")</f>
        <v/>
      </c>
      <c r="J168" s="88"/>
      <c r="K168" s="34" t="str">
        <f>IFERROR(IF(LOOKUP(2,1/((ACTIVITY!$D$10:$D$309=LEFT($D$28,7))*(ACTIVITY!$O$10:$O$309=ROWS($B$40:B168))),ACTIVITY!$K$10:$K$309)=0,"",LOOKUP(2,1/((ACTIVITY!$D$10:$D$309=LEFT($D$28,7))*(ACTIVITY!$O$10:$O$309=ROWS($B$40:B168))),ACTIVITY!$K$10:$K$309)),"")</f>
        <v/>
      </c>
      <c r="L168" s="34" t="str">
        <f>IFERROR(IF(LOOKUP(2,1/((ACTIVITY!$D$10:$D$309=LEFT($D$28,7))*(ACTIVITY!$O$10:$O$309=ROWS($B$40:B168))),ACTIVITY!$L$10:$L$309)=0,"",LOOKUP(2,1/((ACTIVITY!$D$10:$D$309=LEFT($D$28,7))*(ACTIVITY!$O$10:$O$309=ROWS($B$40:B168))),ACTIVITY!$L$10:$L$309)),"")</f>
        <v/>
      </c>
      <c r="M168" s="34"/>
    </row>
    <row r="169" spans="2:13" ht="24" customHeight="1">
      <c r="B169" s="33" t="str">
        <f>IFERROR(IF(LOOKUP(2,1/((ACTIVITY!$D$10:$D$309=LEFT($D$28,7))*(ACTIVITY!$O$10:$O$309=ROWS($B$40:B169))),ACTIVITY!$F$10:$F$309)=0,"",LOOKUP(2,1/((ACTIVITY!$D$10:$D$309=LEFT($D$28,7))*(ACTIVITY!$O$10:$O$309=ROWS($B$40:B169))),ACTIVITY!$F$10:$F$309)),"")</f>
        <v/>
      </c>
      <c r="C169" s="34" t="str">
        <f>IFERROR(IF(LOOKUP(2,1/((ACTIVITY!$D$10:$D$309=LEFT($D$28,7))*(ACTIVITY!$O$10:$O$309=ROWS($B$40:B169))),ACTIVITY!$G$10:$G$309)=0,"",LOOKUP(2,1/((ACTIVITY!$D$10:$D$309=LEFT($D$28,7))*(ACTIVITY!$O$10:$O$309=ROWS($B$40:B169))),ACTIVITY!$G$10:$G$309)),"")</f>
        <v/>
      </c>
      <c r="D169" s="34"/>
      <c r="E169" s="88" t="str">
        <f>IFERROR(IF(LOOKUP(2,1/((ACTIVITY!$D$10:$D$309=LEFT($D$28,7))*(ACTIVITY!$O$10:$O$309=ROWS($B$40:B169))),ACTIVITY!$H$10:$H$309)=0,"",LOOKUP(2,1/((ACTIVITY!$D$10:$D$309=LEFT($D$28,7))*(ACTIVITY!$O$10:$O$309=ROWS($B$40:B169))),ACTIVITY!$H$10:$H$309)),"")</f>
        <v/>
      </c>
      <c r="F169" s="88"/>
      <c r="G169" s="34" t="str">
        <f>IFERROR(IF(LOOKUP(2,1/((ACTIVITY!$D$10:$D$309=LEFT($D$28,7))*(ACTIVITY!$O$10:$O$309=ROWS($B$40:B169))),ACTIVITY!$I$10:$I$309)=0,"",LOOKUP(2,1/((ACTIVITY!$D$10:$D$309=LEFT($D$28,7))*(ACTIVITY!$O$10:$O$309=ROWS($B$40:B169))),ACTIVITY!$I$10:$I$309)),"")</f>
        <v/>
      </c>
      <c r="H169" s="34"/>
      <c r="I169" s="88" t="str">
        <f>IFERROR(IF(LOOKUP(2,1/((ACTIVITY!$D$10:$D$309=LEFT($D$28,7))*(ACTIVITY!$O$10:$O$309=ROWS($B$40:B169))),ACTIVITY!$J$10:$J$309)=0,"",LOOKUP(2,1/((ACTIVITY!$D$10:$D$309=LEFT($D$28,7))*(ACTIVITY!$O$10:$O$309=ROWS($B$40:B169))),ACTIVITY!$J$10:$J$309)),"")</f>
        <v/>
      </c>
      <c r="J169" s="88"/>
      <c r="K169" s="34" t="str">
        <f>IFERROR(IF(LOOKUP(2,1/((ACTIVITY!$D$10:$D$309=LEFT($D$28,7))*(ACTIVITY!$O$10:$O$309=ROWS($B$40:B169))),ACTIVITY!$K$10:$K$309)=0,"",LOOKUP(2,1/((ACTIVITY!$D$10:$D$309=LEFT($D$28,7))*(ACTIVITY!$O$10:$O$309=ROWS($B$40:B169))),ACTIVITY!$K$10:$K$309)),"")</f>
        <v/>
      </c>
      <c r="L169" s="34" t="str">
        <f>IFERROR(IF(LOOKUP(2,1/((ACTIVITY!$D$10:$D$309=LEFT($D$28,7))*(ACTIVITY!$O$10:$O$309=ROWS($B$40:B169))),ACTIVITY!$L$10:$L$309)=0,"",LOOKUP(2,1/((ACTIVITY!$D$10:$D$309=LEFT($D$28,7))*(ACTIVITY!$O$10:$O$309=ROWS($B$40:B169))),ACTIVITY!$L$10:$L$309)),"")</f>
        <v/>
      </c>
      <c r="M169" s="34"/>
    </row>
    <row r="170" spans="2:13" ht="24" customHeight="1">
      <c r="B170" s="33" t="str">
        <f>IFERROR(IF(LOOKUP(2,1/((ACTIVITY!$D$10:$D$309=LEFT($D$28,7))*(ACTIVITY!$O$10:$O$309=ROWS($B$40:B170))),ACTIVITY!$F$10:$F$309)=0,"",LOOKUP(2,1/((ACTIVITY!$D$10:$D$309=LEFT($D$28,7))*(ACTIVITY!$O$10:$O$309=ROWS($B$40:B170))),ACTIVITY!$F$10:$F$309)),"")</f>
        <v/>
      </c>
      <c r="C170" s="34" t="str">
        <f>IFERROR(IF(LOOKUP(2,1/((ACTIVITY!$D$10:$D$309=LEFT($D$28,7))*(ACTIVITY!$O$10:$O$309=ROWS($B$40:B170))),ACTIVITY!$G$10:$G$309)=0,"",LOOKUP(2,1/((ACTIVITY!$D$10:$D$309=LEFT($D$28,7))*(ACTIVITY!$O$10:$O$309=ROWS($B$40:B170))),ACTIVITY!$G$10:$G$309)),"")</f>
        <v/>
      </c>
      <c r="D170" s="34"/>
      <c r="E170" s="88" t="str">
        <f>IFERROR(IF(LOOKUP(2,1/((ACTIVITY!$D$10:$D$309=LEFT($D$28,7))*(ACTIVITY!$O$10:$O$309=ROWS($B$40:B170))),ACTIVITY!$H$10:$H$309)=0,"",LOOKUP(2,1/((ACTIVITY!$D$10:$D$309=LEFT($D$28,7))*(ACTIVITY!$O$10:$O$309=ROWS($B$40:B170))),ACTIVITY!$H$10:$H$309)),"")</f>
        <v/>
      </c>
      <c r="F170" s="88"/>
      <c r="G170" s="34" t="str">
        <f>IFERROR(IF(LOOKUP(2,1/((ACTIVITY!$D$10:$D$309=LEFT($D$28,7))*(ACTIVITY!$O$10:$O$309=ROWS($B$40:B170))),ACTIVITY!$I$10:$I$309)=0,"",LOOKUP(2,1/((ACTIVITY!$D$10:$D$309=LEFT($D$28,7))*(ACTIVITY!$O$10:$O$309=ROWS($B$40:B170))),ACTIVITY!$I$10:$I$309)),"")</f>
        <v/>
      </c>
      <c r="H170" s="34"/>
      <c r="I170" s="88" t="str">
        <f>IFERROR(IF(LOOKUP(2,1/((ACTIVITY!$D$10:$D$309=LEFT($D$28,7))*(ACTIVITY!$O$10:$O$309=ROWS($B$40:B170))),ACTIVITY!$J$10:$J$309)=0,"",LOOKUP(2,1/((ACTIVITY!$D$10:$D$309=LEFT($D$28,7))*(ACTIVITY!$O$10:$O$309=ROWS($B$40:B170))),ACTIVITY!$J$10:$J$309)),"")</f>
        <v/>
      </c>
      <c r="J170" s="88"/>
      <c r="K170" s="34" t="str">
        <f>IFERROR(IF(LOOKUP(2,1/((ACTIVITY!$D$10:$D$309=LEFT($D$28,7))*(ACTIVITY!$O$10:$O$309=ROWS($B$40:B170))),ACTIVITY!$K$10:$K$309)=0,"",LOOKUP(2,1/((ACTIVITY!$D$10:$D$309=LEFT($D$28,7))*(ACTIVITY!$O$10:$O$309=ROWS($B$40:B170))),ACTIVITY!$K$10:$K$309)),"")</f>
        <v/>
      </c>
      <c r="L170" s="34" t="str">
        <f>IFERROR(IF(LOOKUP(2,1/((ACTIVITY!$D$10:$D$309=LEFT($D$28,7))*(ACTIVITY!$O$10:$O$309=ROWS($B$40:B170))),ACTIVITY!$L$10:$L$309)=0,"",LOOKUP(2,1/((ACTIVITY!$D$10:$D$309=LEFT($D$28,7))*(ACTIVITY!$O$10:$O$309=ROWS($B$40:B170))),ACTIVITY!$L$10:$L$309)),"")</f>
        <v/>
      </c>
      <c r="M170" s="34"/>
    </row>
    <row r="171" spans="2:13" ht="24" customHeight="1">
      <c r="B171" s="33" t="str">
        <f>IFERROR(IF(LOOKUP(2,1/((ACTIVITY!$D$10:$D$309=LEFT($D$28,7))*(ACTIVITY!$O$10:$O$309=ROWS($B$40:B171))),ACTIVITY!$F$10:$F$309)=0,"",LOOKUP(2,1/((ACTIVITY!$D$10:$D$309=LEFT($D$28,7))*(ACTIVITY!$O$10:$O$309=ROWS($B$40:B171))),ACTIVITY!$F$10:$F$309)),"")</f>
        <v/>
      </c>
      <c r="C171" s="34" t="str">
        <f>IFERROR(IF(LOOKUP(2,1/((ACTIVITY!$D$10:$D$309=LEFT($D$28,7))*(ACTIVITY!$O$10:$O$309=ROWS($B$40:B171))),ACTIVITY!$G$10:$G$309)=0,"",LOOKUP(2,1/((ACTIVITY!$D$10:$D$309=LEFT($D$28,7))*(ACTIVITY!$O$10:$O$309=ROWS($B$40:B171))),ACTIVITY!$G$10:$G$309)),"")</f>
        <v/>
      </c>
      <c r="D171" s="34"/>
      <c r="E171" s="88" t="str">
        <f>IFERROR(IF(LOOKUP(2,1/((ACTIVITY!$D$10:$D$309=LEFT($D$28,7))*(ACTIVITY!$O$10:$O$309=ROWS($B$40:B171))),ACTIVITY!$H$10:$H$309)=0,"",LOOKUP(2,1/((ACTIVITY!$D$10:$D$309=LEFT($D$28,7))*(ACTIVITY!$O$10:$O$309=ROWS($B$40:B171))),ACTIVITY!$H$10:$H$309)),"")</f>
        <v/>
      </c>
      <c r="F171" s="88"/>
      <c r="G171" s="34" t="str">
        <f>IFERROR(IF(LOOKUP(2,1/((ACTIVITY!$D$10:$D$309=LEFT($D$28,7))*(ACTIVITY!$O$10:$O$309=ROWS($B$40:B171))),ACTIVITY!$I$10:$I$309)=0,"",LOOKUP(2,1/((ACTIVITY!$D$10:$D$309=LEFT($D$28,7))*(ACTIVITY!$O$10:$O$309=ROWS($B$40:B171))),ACTIVITY!$I$10:$I$309)),"")</f>
        <v/>
      </c>
      <c r="H171" s="34"/>
      <c r="I171" s="88" t="str">
        <f>IFERROR(IF(LOOKUP(2,1/((ACTIVITY!$D$10:$D$309=LEFT($D$28,7))*(ACTIVITY!$O$10:$O$309=ROWS($B$40:B171))),ACTIVITY!$J$10:$J$309)=0,"",LOOKUP(2,1/((ACTIVITY!$D$10:$D$309=LEFT($D$28,7))*(ACTIVITY!$O$10:$O$309=ROWS($B$40:B171))),ACTIVITY!$J$10:$J$309)),"")</f>
        <v/>
      </c>
      <c r="J171" s="88"/>
      <c r="K171" s="34" t="str">
        <f>IFERROR(IF(LOOKUP(2,1/((ACTIVITY!$D$10:$D$309=LEFT($D$28,7))*(ACTIVITY!$O$10:$O$309=ROWS($B$40:B171))),ACTIVITY!$K$10:$K$309)=0,"",LOOKUP(2,1/((ACTIVITY!$D$10:$D$309=LEFT($D$28,7))*(ACTIVITY!$O$10:$O$309=ROWS($B$40:B171))),ACTIVITY!$K$10:$K$309)),"")</f>
        <v/>
      </c>
      <c r="L171" s="34" t="str">
        <f>IFERROR(IF(LOOKUP(2,1/((ACTIVITY!$D$10:$D$309=LEFT($D$28,7))*(ACTIVITY!$O$10:$O$309=ROWS($B$40:B171))),ACTIVITY!$L$10:$L$309)=0,"",LOOKUP(2,1/((ACTIVITY!$D$10:$D$309=LEFT($D$28,7))*(ACTIVITY!$O$10:$O$309=ROWS($B$40:B171))),ACTIVITY!$L$10:$L$309)),"")</f>
        <v/>
      </c>
      <c r="M171" s="34"/>
    </row>
    <row r="172" spans="2:13" ht="24" customHeight="1">
      <c r="B172" s="33" t="str">
        <f>IFERROR(IF(LOOKUP(2,1/((ACTIVITY!$D$10:$D$309=LEFT($D$28,7))*(ACTIVITY!$O$10:$O$309=ROWS($B$40:B172))),ACTIVITY!$F$10:$F$309)=0,"",LOOKUP(2,1/((ACTIVITY!$D$10:$D$309=LEFT($D$28,7))*(ACTIVITY!$O$10:$O$309=ROWS($B$40:B172))),ACTIVITY!$F$10:$F$309)),"")</f>
        <v/>
      </c>
      <c r="C172" s="34" t="str">
        <f>IFERROR(IF(LOOKUP(2,1/((ACTIVITY!$D$10:$D$309=LEFT($D$28,7))*(ACTIVITY!$O$10:$O$309=ROWS($B$40:B172))),ACTIVITY!$G$10:$G$309)=0,"",LOOKUP(2,1/((ACTIVITY!$D$10:$D$309=LEFT($D$28,7))*(ACTIVITY!$O$10:$O$309=ROWS($B$40:B172))),ACTIVITY!$G$10:$G$309)),"")</f>
        <v/>
      </c>
      <c r="D172" s="34"/>
      <c r="E172" s="88" t="str">
        <f>IFERROR(IF(LOOKUP(2,1/((ACTIVITY!$D$10:$D$309=LEFT($D$28,7))*(ACTIVITY!$O$10:$O$309=ROWS($B$40:B172))),ACTIVITY!$H$10:$H$309)=0,"",LOOKUP(2,1/((ACTIVITY!$D$10:$D$309=LEFT($D$28,7))*(ACTIVITY!$O$10:$O$309=ROWS($B$40:B172))),ACTIVITY!$H$10:$H$309)),"")</f>
        <v/>
      </c>
      <c r="F172" s="88"/>
      <c r="G172" s="34" t="str">
        <f>IFERROR(IF(LOOKUP(2,1/((ACTIVITY!$D$10:$D$309=LEFT($D$28,7))*(ACTIVITY!$O$10:$O$309=ROWS($B$40:B172))),ACTIVITY!$I$10:$I$309)=0,"",LOOKUP(2,1/((ACTIVITY!$D$10:$D$309=LEFT($D$28,7))*(ACTIVITY!$O$10:$O$309=ROWS($B$40:B172))),ACTIVITY!$I$10:$I$309)),"")</f>
        <v/>
      </c>
      <c r="H172" s="34"/>
      <c r="I172" s="88" t="str">
        <f>IFERROR(IF(LOOKUP(2,1/((ACTIVITY!$D$10:$D$309=LEFT($D$28,7))*(ACTIVITY!$O$10:$O$309=ROWS($B$40:B172))),ACTIVITY!$J$10:$J$309)=0,"",LOOKUP(2,1/((ACTIVITY!$D$10:$D$309=LEFT($D$28,7))*(ACTIVITY!$O$10:$O$309=ROWS($B$40:B172))),ACTIVITY!$J$10:$J$309)),"")</f>
        <v/>
      </c>
      <c r="J172" s="88"/>
      <c r="K172" s="34" t="str">
        <f>IFERROR(IF(LOOKUP(2,1/((ACTIVITY!$D$10:$D$309=LEFT($D$28,7))*(ACTIVITY!$O$10:$O$309=ROWS($B$40:B172))),ACTIVITY!$K$10:$K$309)=0,"",LOOKUP(2,1/((ACTIVITY!$D$10:$D$309=LEFT($D$28,7))*(ACTIVITY!$O$10:$O$309=ROWS($B$40:B172))),ACTIVITY!$K$10:$K$309)),"")</f>
        <v/>
      </c>
      <c r="L172" s="34" t="str">
        <f>IFERROR(IF(LOOKUP(2,1/((ACTIVITY!$D$10:$D$309=LEFT($D$28,7))*(ACTIVITY!$O$10:$O$309=ROWS($B$40:B172))),ACTIVITY!$L$10:$L$309)=0,"",LOOKUP(2,1/((ACTIVITY!$D$10:$D$309=LEFT($D$28,7))*(ACTIVITY!$O$10:$O$309=ROWS($B$40:B172))),ACTIVITY!$L$10:$L$309)),"")</f>
        <v/>
      </c>
      <c r="M172" s="34"/>
    </row>
    <row r="173" spans="2:13" ht="24" customHeight="1">
      <c r="B173" s="33" t="str">
        <f>IFERROR(IF(LOOKUP(2,1/((ACTIVITY!$D$10:$D$309=LEFT($D$28,7))*(ACTIVITY!$O$10:$O$309=ROWS($B$40:B173))),ACTIVITY!$F$10:$F$309)=0,"",LOOKUP(2,1/((ACTIVITY!$D$10:$D$309=LEFT($D$28,7))*(ACTIVITY!$O$10:$O$309=ROWS($B$40:B173))),ACTIVITY!$F$10:$F$309)),"")</f>
        <v/>
      </c>
      <c r="C173" s="34" t="str">
        <f>IFERROR(IF(LOOKUP(2,1/((ACTIVITY!$D$10:$D$309=LEFT($D$28,7))*(ACTIVITY!$O$10:$O$309=ROWS($B$40:B173))),ACTIVITY!$G$10:$G$309)=0,"",LOOKUP(2,1/((ACTIVITY!$D$10:$D$309=LEFT($D$28,7))*(ACTIVITY!$O$10:$O$309=ROWS($B$40:B173))),ACTIVITY!$G$10:$G$309)),"")</f>
        <v/>
      </c>
      <c r="D173" s="34"/>
      <c r="E173" s="88" t="str">
        <f>IFERROR(IF(LOOKUP(2,1/((ACTIVITY!$D$10:$D$309=LEFT($D$28,7))*(ACTIVITY!$O$10:$O$309=ROWS($B$40:B173))),ACTIVITY!$H$10:$H$309)=0,"",LOOKUP(2,1/((ACTIVITY!$D$10:$D$309=LEFT($D$28,7))*(ACTIVITY!$O$10:$O$309=ROWS($B$40:B173))),ACTIVITY!$H$10:$H$309)),"")</f>
        <v/>
      </c>
      <c r="F173" s="88"/>
      <c r="G173" s="34" t="str">
        <f>IFERROR(IF(LOOKUP(2,1/((ACTIVITY!$D$10:$D$309=LEFT($D$28,7))*(ACTIVITY!$O$10:$O$309=ROWS($B$40:B173))),ACTIVITY!$I$10:$I$309)=0,"",LOOKUP(2,1/((ACTIVITY!$D$10:$D$309=LEFT($D$28,7))*(ACTIVITY!$O$10:$O$309=ROWS($B$40:B173))),ACTIVITY!$I$10:$I$309)),"")</f>
        <v/>
      </c>
      <c r="H173" s="34"/>
      <c r="I173" s="88" t="str">
        <f>IFERROR(IF(LOOKUP(2,1/((ACTIVITY!$D$10:$D$309=LEFT($D$28,7))*(ACTIVITY!$O$10:$O$309=ROWS($B$40:B173))),ACTIVITY!$J$10:$J$309)=0,"",LOOKUP(2,1/((ACTIVITY!$D$10:$D$309=LEFT($D$28,7))*(ACTIVITY!$O$10:$O$309=ROWS($B$40:B173))),ACTIVITY!$J$10:$J$309)),"")</f>
        <v/>
      </c>
      <c r="J173" s="88"/>
      <c r="K173" s="34" t="str">
        <f>IFERROR(IF(LOOKUP(2,1/((ACTIVITY!$D$10:$D$309=LEFT($D$28,7))*(ACTIVITY!$O$10:$O$309=ROWS($B$40:B173))),ACTIVITY!$K$10:$K$309)=0,"",LOOKUP(2,1/((ACTIVITY!$D$10:$D$309=LEFT($D$28,7))*(ACTIVITY!$O$10:$O$309=ROWS($B$40:B173))),ACTIVITY!$K$10:$K$309)),"")</f>
        <v/>
      </c>
      <c r="L173" s="34" t="str">
        <f>IFERROR(IF(LOOKUP(2,1/((ACTIVITY!$D$10:$D$309=LEFT($D$28,7))*(ACTIVITY!$O$10:$O$309=ROWS($B$40:B173))),ACTIVITY!$L$10:$L$309)=0,"",LOOKUP(2,1/((ACTIVITY!$D$10:$D$309=LEFT($D$28,7))*(ACTIVITY!$O$10:$O$309=ROWS($B$40:B173))),ACTIVITY!$L$10:$L$309)),"")</f>
        <v/>
      </c>
      <c r="M173" s="34"/>
    </row>
    <row r="174" spans="2:13" ht="24" customHeight="1">
      <c r="B174" s="33" t="str">
        <f>IFERROR(IF(LOOKUP(2,1/((ACTIVITY!$D$10:$D$309=LEFT($D$28,7))*(ACTIVITY!$O$10:$O$309=ROWS($B$40:B174))),ACTIVITY!$F$10:$F$309)=0,"",LOOKUP(2,1/((ACTIVITY!$D$10:$D$309=LEFT($D$28,7))*(ACTIVITY!$O$10:$O$309=ROWS($B$40:B174))),ACTIVITY!$F$10:$F$309)),"")</f>
        <v/>
      </c>
      <c r="C174" s="34" t="str">
        <f>IFERROR(IF(LOOKUP(2,1/((ACTIVITY!$D$10:$D$309=LEFT($D$28,7))*(ACTIVITY!$O$10:$O$309=ROWS($B$40:B174))),ACTIVITY!$G$10:$G$309)=0,"",LOOKUP(2,1/((ACTIVITY!$D$10:$D$309=LEFT($D$28,7))*(ACTIVITY!$O$10:$O$309=ROWS($B$40:B174))),ACTIVITY!$G$10:$G$309)),"")</f>
        <v/>
      </c>
      <c r="D174" s="34"/>
      <c r="E174" s="88" t="str">
        <f>IFERROR(IF(LOOKUP(2,1/((ACTIVITY!$D$10:$D$309=LEFT($D$28,7))*(ACTIVITY!$O$10:$O$309=ROWS($B$40:B174))),ACTIVITY!$H$10:$H$309)=0,"",LOOKUP(2,1/((ACTIVITY!$D$10:$D$309=LEFT($D$28,7))*(ACTIVITY!$O$10:$O$309=ROWS($B$40:B174))),ACTIVITY!$H$10:$H$309)),"")</f>
        <v/>
      </c>
      <c r="F174" s="88"/>
      <c r="G174" s="34" t="str">
        <f>IFERROR(IF(LOOKUP(2,1/((ACTIVITY!$D$10:$D$309=LEFT($D$28,7))*(ACTIVITY!$O$10:$O$309=ROWS($B$40:B174))),ACTIVITY!$I$10:$I$309)=0,"",LOOKUP(2,1/((ACTIVITY!$D$10:$D$309=LEFT($D$28,7))*(ACTIVITY!$O$10:$O$309=ROWS($B$40:B174))),ACTIVITY!$I$10:$I$309)),"")</f>
        <v/>
      </c>
      <c r="H174" s="34"/>
      <c r="I174" s="88" t="str">
        <f>IFERROR(IF(LOOKUP(2,1/((ACTIVITY!$D$10:$D$309=LEFT($D$28,7))*(ACTIVITY!$O$10:$O$309=ROWS($B$40:B174))),ACTIVITY!$J$10:$J$309)=0,"",LOOKUP(2,1/((ACTIVITY!$D$10:$D$309=LEFT($D$28,7))*(ACTIVITY!$O$10:$O$309=ROWS($B$40:B174))),ACTIVITY!$J$10:$J$309)),"")</f>
        <v/>
      </c>
      <c r="J174" s="88"/>
      <c r="K174" s="34" t="str">
        <f>IFERROR(IF(LOOKUP(2,1/((ACTIVITY!$D$10:$D$309=LEFT($D$28,7))*(ACTIVITY!$O$10:$O$309=ROWS($B$40:B174))),ACTIVITY!$K$10:$K$309)=0,"",LOOKUP(2,1/((ACTIVITY!$D$10:$D$309=LEFT($D$28,7))*(ACTIVITY!$O$10:$O$309=ROWS($B$40:B174))),ACTIVITY!$K$10:$K$309)),"")</f>
        <v/>
      </c>
      <c r="L174" s="34" t="str">
        <f>IFERROR(IF(LOOKUP(2,1/((ACTIVITY!$D$10:$D$309=LEFT($D$28,7))*(ACTIVITY!$O$10:$O$309=ROWS($B$40:B174))),ACTIVITY!$L$10:$L$309)=0,"",LOOKUP(2,1/((ACTIVITY!$D$10:$D$309=LEFT($D$28,7))*(ACTIVITY!$O$10:$O$309=ROWS($B$40:B174))),ACTIVITY!$L$10:$L$309)),"")</f>
        <v/>
      </c>
      <c r="M174" s="34"/>
    </row>
    <row r="175" spans="2:13" ht="24" customHeight="1">
      <c r="B175" s="33" t="str">
        <f>IFERROR(IF(LOOKUP(2,1/((ACTIVITY!$D$10:$D$309=LEFT($D$28,7))*(ACTIVITY!$O$10:$O$309=ROWS($B$40:B175))),ACTIVITY!$F$10:$F$309)=0,"",LOOKUP(2,1/((ACTIVITY!$D$10:$D$309=LEFT($D$28,7))*(ACTIVITY!$O$10:$O$309=ROWS($B$40:B175))),ACTIVITY!$F$10:$F$309)),"")</f>
        <v/>
      </c>
      <c r="C175" s="34" t="str">
        <f>IFERROR(IF(LOOKUP(2,1/((ACTIVITY!$D$10:$D$309=LEFT($D$28,7))*(ACTIVITY!$O$10:$O$309=ROWS($B$40:B175))),ACTIVITY!$G$10:$G$309)=0,"",LOOKUP(2,1/((ACTIVITY!$D$10:$D$309=LEFT($D$28,7))*(ACTIVITY!$O$10:$O$309=ROWS($B$40:B175))),ACTIVITY!$G$10:$G$309)),"")</f>
        <v/>
      </c>
      <c r="D175" s="34"/>
      <c r="E175" s="88" t="str">
        <f>IFERROR(IF(LOOKUP(2,1/((ACTIVITY!$D$10:$D$309=LEFT($D$28,7))*(ACTIVITY!$O$10:$O$309=ROWS($B$40:B175))),ACTIVITY!$H$10:$H$309)=0,"",LOOKUP(2,1/((ACTIVITY!$D$10:$D$309=LEFT($D$28,7))*(ACTIVITY!$O$10:$O$309=ROWS($B$40:B175))),ACTIVITY!$H$10:$H$309)),"")</f>
        <v/>
      </c>
      <c r="F175" s="88"/>
      <c r="G175" s="34" t="str">
        <f>IFERROR(IF(LOOKUP(2,1/((ACTIVITY!$D$10:$D$309=LEFT($D$28,7))*(ACTIVITY!$O$10:$O$309=ROWS($B$40:B175))),ACTIVITY!$I$10:$I$309)=0,"",LOOKUP(2,1/((ACTIVITY!$D$10:$D$309=LEFT($D$28,7))*(ACTIVITY!$O$10:$O$309=ROWS($B$40:B175))),ACTIVITY!$I$10:$I$309)),"")</f>
        <v/>
      </c>
      <c r="H175" s="34"/>
      <c r="I175" s="88" t="str">
        <f>IFERROR(IF(LOOKUP(2,1/((ACTIVITY!$D$10:$D$309=LEFT($D$28,7))*(ACTIVITY!$O$10:$O$309=ROWS($B$40:B175))),ACTIVITY!$J$10:$J$309)=0,"",LOOKUP(2,1/((ACTIVITY!$D$10:$D$309=LEFT($D$28,7))*(ACTIVITY!$O$10:$O$309=ROWS($B$40:B175))),ACTIVITY!$J$10:$J$309)),"")</f>
        <v/>
      </c>
      <c r="J175" s="88"/>
      <c r="K175" s="34" t="str">
        <f>IFERROR(IF(LOOKUP(2,1/((ACTIVITY!$D$10:$D$309=LEFT($D$28,7))*(ACTIVITY!$O$10:$O$309=ROWS($B$40:B175))),ACTIVITY!$K$10:$K$309)=0,"",LOOKUP(2,1/((ACTIVITY!$D$10:$D$309=LEFT($D$28,7))*(ACTIVITY!$O$10:$O$309=ROWS($B$40:B175))),ACTIVITY!$K$10:$K$309)),"")</f>
        <v/>
      </c>
      <c r="L175" s="34" t="str">
        <f>IFERROR(IF(LOOKUP(2,1/((ACTIVITY!$D$10:$D$309=LEFT($D$28,7))*(ACTIVITY!$O$10:$O$309=ROWS($B$40:B175))),ACTIVITY!$L$10:$L$309)=0,"",LOOKUP(2,1/((ACTIVITY!$D$10:$D$309=LEFT($D$28,7))*(ACTIVITY!$O$10:$O$309=ROWS($B$40:B175))),ACTIVITY!$L$10:$L$309)),"")</f>
        <v/>
      </c>
      <c r="M175" s="34"/>
    </row>
    <row r="176" spans="2:13" ht="24" customHeight="1">
      <c r="B176" s="33" t="str">
        <f>IFERROR(IF(LOOKUP(2,1/((ACTIVITY!$D$10:$D$309=LEFT($D$28,7))*(ACTIVITY!$O$10:$O$309=ROWS($B$40:B176))),ACTIVITY!$F$10:$F$309)=0,"",LOOKUP(2,1/((ACTIVITY!$D$10:$D$309=LEFT($D$28,7))*(ACTIVITY!$O$10:$O$309=ROWS($B$40:B176))),ACTIVITY!$F$10:$F$309)),"")</f>
        <v/>
      </c>
      <c r="C176" s="34" t="str">
        <f>IFERROR(IF(LOOKUP(2,1/((ACTIVITY!$D$10:$D$309=LEFT($D$28,7))*(ACTIVITY!$O$10:$O$309=ROWS($B$40:B176))),ACTIVITY!$G$10:$G$309)=0,"",LOOKUP(2,1/((ACTIVITY!$D$10:$D$309=LEFT($D$28,7))*(ACTIVITY!$O$10:$O$309=ROWS($B$40:B176))),ACTIVITY!$G$10:$G$309)),"")</f>
        <v/>
      </c>
      <c r="D176" s="34"/>
      <c r="E176" s="88" t="str">
        <f>IFERROR(IF(LOOKUP(2,1/((ACTIVITY!$D$10:$D$309=LEFT($D$28,7))*(ACTIVITY!$O$10:$O$309=ROWS($B$40:B176))),ACTIVITY!$H$10:$H$309)=0,"",LOOKUP(2,1/((ACTIVITY!$D$10:$D$309=LEFT($D$28,7))*(ACTIVITY!$O$10:$O$309=ROWS($B$40:B176))),ACTIVITY!$H$10:$H$309)),"")</f>
        <v/>
      </c>
      <c r="F176" s="88"/>
      <c r="G176" s="34" t="str">
        <f>IFERROR(IF(LOOKUP(2,1/((ACTIVITY!$D$10:$D$309=LEFT($D$28,7))*(ACTIVITY!$O$10:$O$309=ROWS($B$40:B176))),ACTIVITY!$I$10:$I$309)=0,"",LOOKUP(2,1/((ACTIVITY!$D$10:$D$309=LEFT($D$28,7))*(ACTIVITY!$O$10:$O$309=ROWS($B$40:B176))),ACTIVITY!$I$10:$I$309)),"")</f>
        <v/>
      </c>
      <c r="H176" s="34"/>
      <c r="I176" s="88" t="str">
        <f>IFERROR(IF(LOOKUP(2,1/((ACTIVITY!$D$10:$D$309=LEFT($D$28,7))*(ACTIVITY!$O$10:$O$309=ROWS($B$40:B176))),ACTIVITY!$J$10:$J$309)=0,"",LOOKUP(2,1/((ACTIVITY!$D$10:$D$309=LEFT($D$28,7))*(ACTIVITY!$O$10:$O$309=ROWS($B$40:B176))),ACTIVITY!$J$10:$J$309)),"")</f>
        <v/>
      </c>
      <c r="J176" s="88"/>
      <c r="K176" s="34" t="str">
        <f>IFERROR(IF(LOOKUP(2,1/((ACTIVITY!$D$10:$D$309=LEFT($D$28,7))*(ACTIVITY!$O$10:$O$309=ROWS($B$40:B176))),ACTIVITY!$K$10:$K$309)=0,"",LOOKUP(2,1/((ACTIVITY!$D$10:$D$309=LEFT($D$28,7))*(ACTIVITY!$O$10:$O$309=ROWS($B$40:B176))),ACTIVITY!$K$10:$K$309)),"")</f>
        <v/>
      </c>
      <c r="L176" s="34" t="str">
        <f>IFERROR(IF(LOOKUP(2,1/((ACTIVITY!$D$10:$D$309=LEFT($D$28,7))*(ACTIVITY!$O$10:$O$309=ROWS($B$40:B176))),ACTIVITY!$L$10:$L$309)=0,"",LOOKUP(2,1/((ACTIVITY!$D$10:$D$309=LEFT($D$28,7))*(ACTIVITY!$O$10:$O$309=ROWS($B$40:B176))),ACTIVITY!$L$10:$L$309)),"")</f>
        <v/>
      </c>
      <c r="M176" s="34"/>
    </row>
    <row r="177" spans="2:13" ht="24" customHeight="1">
      <c r="B177" s="33" t="str">
        <f>IFERROR(IF(LOOKUP(2,1/((ACTIVITY!$D$10:$D$309=LEFT($D$28,7))*(ACTIVITY!$O$10:$O$309=ROWS($B$40:B177))),ACTIVITY!$F$10:$F$309)=0,"",LOOKUP(2,1/((ACTIVITY!$D$10:$D$309=LEFT($D$28,7))*(ACTIVITY!$O$10:$O$309=ROWS($B$40:B177))),ACTIVITY!$F$10:$F$309)),"")</f>
        <v/>
      </c>
      <c r="C177" s="34" t="str">
        <f>IFERROR(IF(LOOKUP(2,1/((ACTIVITY!$D$10:$D$309=LEFT($D$28,7))*(ACTIVITY!$O$10:$O$309=ROWS($B$40:B177))),ACTIVITY!$G$10:$G$309)=0,"",LOOKUP(2,1/((ACTIVITY!$D$10:$D$309=LEFT($D$28,7))*(ACTIVITY!$O$10:$O$309=ROWS($B$40:B177))),ACTIVITY!$G$10:$G$309)),"")</f>
        <v/>
      </c>
      <c r="D177" s="34"/>
      <c r="E177" s="88" t="str">
        <f>IFERROR(IF(LOOKUP(2,1/((ACTIVITY!$D$10:$D$309=LEFT($D$28,7))*(ACTIVITY!$O$10:$O$309=ROWS($B$40:B177))),ACTIVITY!$H$10:$H$309)=0,"",LOOKUP(2,1/((ACTIVITY!$D$10:$D$309=LEFT($D$28,7))*(ACTIVITY!$O$10:$O$309=ROWS($B$40:B177))),ACTIVITY!$H$10:$H$309)),"")</f>
        <v/>
      </c>
      <c r="F177" s="88"/>
      <c r="G177" s="34" t="str">
        <f>IFERROR(IF(LOOKUP(2,1/((ACTIVITY!$D$10:$D$309=LEFT($D$28,7))*(ACTIVITY!$O$10:$O$309=ROWS($B$40:B177))),ACTIVITY!$I$10:$I$309)=0,"",LOOKUP(2,1/((ACTIVITY!$D$10:$D$309=LEFT($D$28,7))*(ACTIVITY!$O$10:$O$309=ROWS($B$40:B177))),ACTIVITY!$I$10:$I$309)),"")</f>
        <v/>
      </c>
      <c r="H177" s="34"/>
      <c r="I177" s="88" t="str">
        <f>IFERROR(IF(LOOKUP(2,1/((ACTIVITY!$D$10:$D$309=LEFT($D$28,7))*(ACTIVITY!$O$10:$O$309=ROWS($B$40:B177))),ACTIVITY!$J$10:$J$309)=0,"",LOOKUP(2,1/((ACTIVITY!$D$10:$D$309=LEFT($D$28,7))*(ACTIVITY!$O$10:$O$309=ROWS($B$40:B177))),ACTIVITY!$J$10:$J$309)),"")</f>
        <v/>
      </c>
      <c r="J177" s="88"/>
      <c r="K177" s="34" t="str">
        <f>IFERROR(IF(LOOKUP(2,1/((ACTIVITY!$D$10:$D$309=LEFT($D$28,7))*(ACTIVITY!$O$10:$O$309=ROWS($B$40:B177))),ACTIVITY!$K$10:$K$309)=0,"",LOOKUP(2,1/((ACTIVITY!$D$10:$D$309=LEFT($D$28,7))*(ACTIVITY!$O$10:$O$309=ROWS($B$40:B177))),ACTIVITY!$K$10:$K$309)),"")</f>
        <v/>
      </c>
      <c r="L177" s="34" t="str">
        <f>IFERROR(IF(LOOKUP(2,1/((ACTIVITY!$D$10:$D$309=LEFT($D$28,7))*(ACTIVITY!$O$10:$O$309=ROWS($B$40:B177))),ACTIVITY!$L$10:$L$309)=0,"",LOOKUP(2,1/((ACTIVITY!$D$10:$D$309=LEFT($D$28,7))*(ACTIVITY!$O$10:$O$309=ROWS($B$40:B177))),ACTIVITY!$L$10:$L$309)),"")</f>
        <v/>
      </c>
      <c r="M177" s="34"/>
    </row>
    <row r="178" spans="2:13" ht="24" customHeight="1">
      <c r="B178" s="33" t="str">
        <f>IFERROR(IF(LOOKUP(2,1/((ACTIVITY!$D$10:$D$309=LEFT($D$28,7))*(ACTIVITY!$O$10:$O$309=ROWS($B$40:B178))),ACTIVITY!$F$10:$F$309)=0,"",LOOKUP(2,1/((ACTIVITY!$D$10:$D$309=LEFT($D$28,7))*(ACTIVITY!$O$10:$O$309=ROWS($B$40:B178))),ACTIVITY!$F$10:$F$309)),"")</f>
        <v/>
      </c>
      <c r="C178" s="34" t="str">
        <f>IFERROR(IF(LOOKUP(2,1/((ACTIVITY!$D$10:$D$309=LEFT($D$28,7))*(ACTIVITY!$O$10:$O$309=ROWS($B$40:B178))),ACTIVITY!$G$10:$G$309)=0,"",LOOKUP(2,1/((ACTIVITY!$D$10:$D$309=LEFT($D$28,7))*(ACTIVITY!$O$10:$O$309=ROWS($B$40:B178))),ACTIVITY!$G$10:$G$309)),"")</f>
        <v/>
      </c>
      <c r="D178" s="34"/>
      <c r="E178" s="88" t="str">
        <f>IFERROR(IF(LOOKUP(2,1/((ACTIVITY!$D$10:$D$309=LEFT($D$28,7))*(ACTIVITY!$O$10:$O$309=ROWS($B$40:B178))),ACTIVITY!$H$10:$H$309)=0,"",LOOKUP(2,1/((ACTIVITY!$D$10:$D$309=LEFT($D$28,7))*(ACTIVITY!$O$10:$O$309=ROWS($B$40:B178))),ACTIVITY!$H$10:$H$309)),"")</f>
        <v/>
      </c>
      <c r="F178" s="88"/>
      <c r="G178" s="34" t="str">
        <f>IFERROR(IF(LOOKUP(2,1/((ACTIVITY!$D$10:$D$309=LEFT($D$28,7))*(ACTIVITY!$O$10:$O$309=ROWS($B$40:B178))),ACTIVITY!$I$10:$I$309)=0,"",LOOKUP(2,1/((ACTIVITY!$D$10:$D$309=LEFT($D$28,7))*(ACTIVITY!$O$10:$O$309=ROWS($B$40:B178))),ACTIVITY!$I$10:$I$309)),"")</f>
        <v/>
      </c>
      <c r="H178" s="34"/>
      <c r="I178" s="88" t="str">
        <f>IFERROR(IF(LOOKUP(2,1/((ACTIVITY!$D$10:$D$309=LEFT($D$28,7))*(ACTIVITY!$O$10:$O$309=ROWS($B$40:B178))),ACTIVITY!$J$10:$J$309)=0,"",LOOKUP(2,1/((ACTIVITY!$D$10:$D$309=LEFT($D$28,7))*(ACTIVITY!$O$10:$O$309=ROWS($B$40:B178))),ACTIVITY!$J$10:$J$309)),"")</f>
        <v/>
      </c>
      <c r="J178" s="88"/>
      <c r="K178" s="34" t="str">
        <f>IFERROR(IF(LOOKUP(2,1/((ACTIVITY!$D$10:$D$309=LEFT($D$28,7))*(ACTIVITY!$O$10:$O$309=ROWS($B$40:B178))),ACTIVITY!$K$10:$K$309)=0,"",LOOKUP(2,1/((ACTIVITY!$D$10:$D$309=LEFT($D$28,7))*(ACTIVITY!$O$10:$O$309=ROWS($B$40:B178))),ACTIVITY!$K$10:$K$309)),"")</f>
        <v/>
      </c>
      <c r="L178" s="34" t="str">
        <f>IFERROR(IF(LOOKUP(2,1/((ACTIVITY!$D$10:$D$309=LEFT($D$28,7))*(ACTIVITY!$O$10:$O$309=ROWS($B$40:B178))),ACTIVITY!$L$10:$L$309)=0,"",LOOKUP(2,1/((ACTIVITY!$D$10:$D$309=LEFT($D$28,7))*(ACTIVITY!$O$10:$O$309=ROWS($B$40:B178))),ACTIVITY!$L$10:$L$309)),"")</f>
        <v/>
      </c>
      <c r="M178" s="34"/>
    </row>
    <row r="179" spans="2:13" ht="24" customHeight="1">
      <c r="B179" s="33" t="str">
        <f>IFERROR(IF(LOOKUP(2,1/((ACTIVITY!$D$10:$D$309=LEFT($D$28,7))*(ACTIVITY!$O$10:$O$309=ROWS($B$40:B179))),ACTIVITY!$F$10:$F$309)=0,"",LOOKUP(2,1/((ACTIVITY!$D$10:$D$309=LEFT($D$28,7))*(ACTIVITY!$O$10:$O$309=ROWS($B$40:B179))),ACTIVITY!$F$10:$F$309)),"")</f>
        <v/>
      </c>
      <c r="C179" s="34" t="str">
        <f>IFERROR(IF(LOOKUP(2,1/((ACTIVITY!$D$10:$D$309=LEFT($D$28,7))*(ACTIVITY!$O$10:$O$309=ROWS($B$40:B179))),ACTIVITY!$G$10:$G$309)=0,"",LOOKUP(2,1/((ACTIVITY!$D$10:$D$309=LEFT($D$28,7))*(ACTIVITY!$O$10:$O$309=ROWS($B$40:B179))),ACTIVITY!$G$10:$G$309)),"")</f>
        <v/>
      </c>
      <c r="D179" s="34"/>
      <c r="E179" s="88" t="str">
        <f>IFERROR(IF(LOOKUP(2,1/((ACTIVITY!$D$10:$D$309=LEFT($D$28,7))*(ACTIVITY!$O$10:$O$309=ROWS($B$40:B179))),ACTIVITY!$H$10:$H$309)=0,"",LOOKUP(2,1/((ACTIVITY!$D$10:$D$309=LEFT($D$28,7))*(ACTIVITY!$O$10:$O$309=ROWS($B$40:B179))),ACTIVITY!$H$10:$H$309)),"")</f>
        <v/>
      </c>
      <c r="F179" s="88"/>
      <c r="G179" s="34" t="str">
        <f>IFERROR(IF(LOOKUP(2,1/((ACTIVITY!$D$10:$D$309=LEFT($D$28,7))*(ACTIVITY!$O$10:$O$309=ROWS($B$40:B179))),ACTIVITY!$I$10:$I$309)=0,"",LOOKUP(2,1/((ACTIVITY!$D$10:$D$309=LEFT($D$28,7))*(ACTIVITY!$O$10:$O$309=ROWS($B$40:B179))),ACTIVITY!$I$10:$I$309)),"")</f>
        <v/>
      </c>
      <c r="H179" s="34"/>
      <c r="I179" s="88" t="str">
        <f>IFERROR(IF(LOOKUP(2,1/((ACTIVITY!$D$10:$D$309=LEFT($D$28,7))*(ACTIVITY!$O$10:$O$309=ROWS($B$40:B179))),ACTIVITY!$J$10:$J$309)=0,"",LOOKUP(2,1/((ACTIVITY!$D$10:$D$309=LEFT($D$28,7))*(ACTIVITY!$O$10:$O$309=ROWS($B$40:B179))),ACTIVITY!$J$10:$J$309)),"")</f>
        <v/>
      </c>
      <c r="J179" s="88"/>
      <c r="K179" s="34" t="str">
        <f>IFERROR(IF(LOOKUP(2,1/((ACTIVITY!$D$10:$D$309=LEFT($D$28,7))*(ACTIVITY!$O$10:$O$309=ROWS($B$40:B179))),ACTIVITY!$K$10:$K$309)=0,"",LOOKUP(2,1/((ACTIVITY!$D$10:$D$309=LEFT($D$28,7))*(ACTIVITY!$O$10:$O$309=ROWS($B$40:B179))),ACTIVITY!$K$10:$K$309)),"")</f>
        <v/>
      </c>
      <c r="L179" s="34" t="str">
        <f>IFERROR(IF(LOOKUP(2,1/((ACTIVITY!$D$10:$D$309=LEFT($D$28,7))*(ACTIVITY!$O$10:$O$309=ROWS($B$40:B179))),ACTIVITY!$L$10:$L$309)=0,"",LOOKUP(2,1/((ACTIVITY!$D$10:$D$309=LEFT($D$28,7))*(ACTIVITY!$O$10:$O$309=ROWS($B$40:B179))),ACTIVITY!$L$10:$L$309)),"")</f>
        <v/>
      </c>
      <c r="M179" s="34"/>
    </row>
    <row r="180" spans="2:13" ht="24" customHeight="1">
      <c r="B180" s="33" t="str">
        <f>IFERROR(IF(LOOKUP(2,1/((ACTIVITY!$D$10:$D$309=LEFT($D$28,7))*(ACTIVITY!$O$10:$O$309=ROWS($B$40:B180))),ACTIVITY!$F$10:$F$309)=0,"",LOOKUP(2,1/((ACTIVITY!$D$10:$D$309=LEFT($D$28,7))*(ACTIVITY!$O$10:$O$309=ROWS($B$40:B180))),ACTIVITY!$F$10:$F$309)),"")</f>
        <v/>
      </c>
      <c r="C180" s="34" t="str">
        <f>IFERROR(IF(LOOKUP(2,1/((ACTIVITY!$D$10:$D$309=LEFT($D$28,7))*(ACTIVITY!$O$10:$O$309=ROWS($B$40:B180))),ACTIVITY!$G$10:$G$309)=0,"",LOOKUP(2,1/((ACTIVITY!$D$10:$D$309=LEFT($D$28,7))*(ACTIVITY!$O$10:$O$309=ROWS($B$40:B180))),ACTIVITY!$G$10:$G$309)),"")</f>
        <v/>
      </c>
      <c r="D180" s="34"/>
      <c r="E180" s="88" t="str">
        <f>IFERROR(IF(LOOKUP(2,1/((ACTIVITY!$D$10:$D$309=LEFT($D$28,7))*(ACTIVITY!$O$10:$O$309=ROWS($B$40:B180))),ACTIVITY!$H$10:$H$309)=0,"",LOOKUP(2,1/((ACTIVITY!$D$10:$D$309=LEFT($D$28,7))*(ACTIVITY!$O$10:$O$309=ROWS($B$40:B180))),ACTIVITY!$H$10:$H$309)),"")</f>
        <v/>
      </c>
      <c r="F180" s="88"/>
      <c r="G180" s="34" t="str">
        <f>IFERROR(IF(LOOKUP(2,1/((ACTIVITY!$D$10:$D$309=LEFT($D$28,7))*(ACTIVITY!$O$10:$O$309=ROWS($B$40:B180))),ACTIVITY!$I$10:$I$309)=0,"",LOOKUP(2,1/((ACTIVITY!$D$10:$D$309=LEFT($D$28,7))*(ACTIVITY!$O$10:$O$309=ROWS($B$40:B180))),ACTIVITY!$I$10:$I$309)),"")</f>
        <v/>
      </c>
      <c r="H180" s="34"/>
      <c r="I180" s="88" t="str">
        <f>IFERROR(IF(LOOKUP(2,1/((ACTIVITY!$D$10:$D$309=LEFT($D$28,7))*(ACTIVITY!$O$10:$O$309=ROWS($B$40:B180))),ACTIVITY!$J$10:$J$309)=0,"",LOOKUP(2,1/((ACTIVITY!$D$10:$D$309=LEFT($D$28,7))*(ACTIVITY!$O$10:$O$309=ROWS($B$40:B180))),ACTIVITY!$J$10:$J$309)),"")</f>
        <v/>
      </c>
      <c r="J180" s="88"/>
      <c r="K180" s="34" t="str">
        <f>IFERROR(IF(LOOKUP(2,1/((ACTIVITY!$D$10:$D$309=LEFT($D$28,7))*(ACTIVITY!$O$10:$O$309=ROWS($B$40:B180))),ACTIVITY!$K$10:$K$309)=0,"",LOOKUP(2,1/((ACTIVITY!$D$10:$D$309=LEFT($D$28,7))*(ACTIVITY!$O$10:$O$309=ROWS($B$40:B180))),ACTIVITY!$K$10:$K$309)),"")</f>
        <v/>
      </c>
      <c r="L180" s="34" t="str">
        <f>IFERROR(IF(LOOKUP(2,1/((ACTIVITY!$D$10:$D$309=LEFT($D$28,7))*(ACTIVITY!$O$10:$O$309=ROWS($B$40:B180))),ACTIVITY!$L$10:$L$309)=0,"",LOOKUP(2,1/((ACTIVITY!$D$10:$D$309=LEFT($D$28,7))*(ACTIVITY!$O$10:$O$309=ROWS($B$40:B180))),ACTIVITY!$L$10:$L$309)),"")</f>
        <v/>
      </c>
      <c r="M180" s="34"/>
    </row>
    <row r="181" spans="2:13" ht="24" customHeight="1">
      <c r="B181" s="33" t="str">
        <f>IFERROR(IF(LOOKUP(2,1/((ACTIVITY!$D$10:$D$309=LEFT($D$28,7))*(ACTIVITY!$O$10:$O$309=ROWS($B$40:B181))),ACTIVITY!$F$10:$F$309)=0,"",LOOKUP(2,1/((ACTIVITY!$D$10:$D$309=LEFT($D$28,7))*(ACTIVITY!$O$10:$O$309=ROWS($B$40:B181))),ACTIVITY!$F$10:$F$309)),"")</f>
        <v/>
      </c>
      <c r="C181" s="34" t="str">
        <f>IFERROR(IF(LOOKUP(2,1/((ACTIVITY!$D$10:$D$309=LEFT($D$28,7))*(ACTIVITY!$O$10:$O$309=ROWS($B$40:B181))),ACTIVITY!$G$10:$G$309)=0,"",LOOKUP(2,1/((ACTIVITY!$D$10:$D$309=LEFT($D$28,7))*(ACTIVITY!$O$10:$O$309=ROWS($B$40:B181))),ACTIVITY!$G$10:$G$309)),"")</f>
        <v/>
      </c>
      <c r="D181" s="34"/>
      <c r="E181" s="88" t="str">
        <f>IFERROR(IF(LOOKUP(2,1/((ACTIVITY!$D$10:$D$309=LEFT($D$28,7))*(ACTIVITY!$O$10:$O$309=ROWS($B$40:B181))),ACTIVITY!$H$10:$H$309)=0,"",LOOKUP(2,1/((ACTIVITY!$D$10:$D$309=LEFT($D$28,7))*(ACTIVITY!$O$10:$O$309=ROWS($B$40:B181))),ACTIVITY!$H$10:$H$309)),"")</f>
        <v/>
      </c>
      <c r="F181" s="88"/>
      <c r="G181" s="34" t="str">
        <f>IFERROR(IF(LOOKUP(2,1/((ACTIVITY!$D$10:$D$309=LEFT($D$28,7))*(ACTIVITY!$O$10:$O$309=ROWS($B$40:B181))),ACTIVITY!$I$10:$I$309)=0,"",LOOKUP(2,1/((ACTIVITY!$D$10:$D$309=LEFT($D$28,7))*(ACTIVITY!$O$10:$O$309=ROWS($B$40:B181))),ACTIVITY!$I$10:$I$309)),"")</f>
        <v/>
      </c>
      <c r="H181" s="34"/>
      <c r="I181" s="88" t="str">
        <f>IFERROR(IF(LOOKUP(2,1/((ACTIVITY!$D$10:$D$309=LEFT($D$28,7))*(ACTIVITY!$O$10:$O$309=ROWS($B$40:B181))),ACTIVITY!$J$10:$J$309)=0,"",LOOKUP(2,1/((ACTIVITY!$D$10:$D$309=LEFT($D$28,7))*(ACTIVITY!$O$10:$O$309=ROWS($B$40:B181))),ACTIVITY!$J$10:$J$309)),"")</f>
        <v/>
      </c>
      <c r="J181" s="88"/>
      <c r="K181" s="34" t="str">
        <f>IFERROR(IF(LOOKUP(2,1/((ACTIVITY!$D$10:$D$309=LEFT($D$28,7))*(ACTIVITY!$O$10:$O$309=ROWS($B$40:B181))),ACTIVITY!$K$10:$K$309)=0,"",LOOKUP(2,1/((ACTIVITY!$D$10:$D$309=LEFT($D$28,7))*(ACTIVITY!$O$10:$O$309=ROWS($B$40:B181))),ACTIVITY!$K$10:$K$309)),"")</f>
        <v/>
      </c>
      <c r="L181" s="34" t="str">
        <f>IFERROR(IF(LOOKUP(2,1/((ACTIVITY!$D$10:$D$309=LEFT($D$28,7))*(ACTIVITY!$O$10:$O$309=ROWS($B$40:B181))),ACTIVITY!$L$10:$L$309)=0,"",LOOKUP(2,1/((ACTIVITY!$D$10:$D$309=LEFT($D$28,7))*(ACTIVITY!$O$10:$O$309=ROWS($B$40:B181))),ACTIVITY!$L$10:$L$309)),"")</f>
        <v/>
      </c>
      <c r="M181" s="34"/>
    </row>
    <row r="182" spans="2:13" ht="24" customHeight="1">
      <c r="B182" s="33" t="str">
        <f>IFERROR(IF(LOOKUP(2,1/((ACTIVITY!$D$10:$D$309=LEFT($D$28,7))*(ACTIVITY!$O$10:$O$309=ROWS($B$40:B182))),ACTIVITY!$F$10:$F$309)=0,"",LOOKUP(2,1/((ACTIVITY!$D$10:$D$309=LEFT($D$28,7))*(ACTIVITY!$O$10:$O$309=ROWS($B$40:B182))),ACTIVITY!$F$10:$F$309)),"")</f>
        <v/>
      </c>
      <c r="C182" s="34" t="str">
        <f>IFERROR(IF(LOOKUP(2,1/((ACTIVITY!$D$10:$D$309=LEFT($D$28,7))*(ACTIVITY!$O$10:$O$309=ROWS($B$40:B182))),ACTIVITY!$G$10:$G$309)=0,"",LOOKUP(2,1/((ACTIVITY!$D$10:$D$309=LEFT($D$28,7))*(ACTIVITY!$O$10:$O$309=ROWS($B$40:B182))),ACTIVITY!$G$10:$G$309)),"")</f>
        <v/>
      </c>
      <c r="D182" s="34"/>
      <c r="E182" s="88" t="str">
        <f>IFERROR(IF(LOOKUP(2,1/((ACTIVITY!$D$10:$D$309=LEFT($D$28,7))*(ACTIVITY!$O$10:$O$309=ROWS($B$40:B182))),ACTIVITY!$H$10:$H$309)=0,"",LOOKUP(2,1/((ACTIVITY!$D$10:$D$309=LEFT($D$28,7))*(ACTIVITY!$O$10:$O$309=ROWS($B$40:B182))),ACTIVITY!$H$10:$H$309)),"")</f>
        <v/>
      </c>
      <c r="F182" s="88"/>
      <c r="G182" s="34" t="str">
        <f>IFERROR(IF(LOOKUP(2,1/((ACTIVITY!$D$10:$D$309=LEFT($D$28,7))*(ACTIVITY!$O$10:$O$309=ROWS($B$40:B182))),ACTIVITY!$I$10:$I$309)=0,"",LOOKUP(2,1/((ACTIVITY!$D$10:$D$309=LEFT($D$28,7))*(ACTIVITY!$O$10:$O$309=ROWS($B$40:B182))),ACTIVITY!$I$10:$I$309)),"")</f>
        <v/>
      </c>
      <c r="H182" s="34"/>
      <c r="I182" s="88" t="str">
        <f>IFERROR(IF(LOOKUP(2,1/((ACTIVITY!$D$10:$D$309=LEFT($D$28,7))*(ACTIVITY!$O$10:$O$309=ROWS($B$40:B182))),ACTIVITY!$J$10:$J$309)=0,"",LOOKUP(2,1/((ACTIVITY!$D$10:$D$309=LEFT($D$28,7))*(ACTIVITY!$O$10:$O$309=ROWS($B$40:B182))),ACTIVITY!$J$10:$J$309)),"")</f>
        <v/>
      </c>
      <c r="J182" s="88"/>
      <c r="K182" s="34" t="str">
        <f>IFERROR(IF(LOOKUP(2,1/((ACTIVITY!$D$10:$D$309=LEFT($D$28,7))*(ACTIVITY!$O$10:$O$309=ROWS($B$40:B182))),ACTIVITY!$K$10:$K$309)=0,"",LOOKUP(2,1/((ACTIVITY!$D$10:$D$309=LEFT($D$28,7))*(ACTIVITY!$O$10:$O$309=ROWS($B$40:B182))),ACTIVITY!$K$10:$K$309)),"")</f>
        <v/>
      </c>
      <c r="L182" s="34" t="str">
        <f>IFERROR(IF(LOOKUP(2,1/((ACTIVITY!$D$10:$D$309=LEFT($D$28,7))*(ACTIVITY!$O$10:$O$309=ROWS($B$40:B182))),ACTIVITY!$L$10:$L$309)=0,"",LOOKUP(2,1/((ACTIVITY!$D$10:$D$309=LEFT($D$28,7))*(ACTIVITY!$O$10:$O$309=ROWS($B$40:B182))),ACTIVITY!$L$10:$L$309)),"")</f>
        <v/>
      </c>
      <c r="M182" s="34"/>
    </row>
    <row r="183" spans="2:13" ht="24" customHeight="1">
      <c r="B183" s="33" t="str">
        <f>IFERROR(IF(LOOKUP(2,1/((ACTIVITY!$D$10:$D$309=LEFT($D$28,7))*(ACTIVITY!$O$10:$O$309=ROWS($B$40:B183))),ACTIVITY!$F$10:$F$309)=0,"",LOOKUP(2,1/((ACTIVITY!$D$10:$D$309=LEFT($D$28,7))*(ACTIVITY!$O$10:$O$309=ROWS($B$40:B183))),ACTIVITY!$F$10:$F$309)),"")</f>
        <v/>
      </c>
      <c r="C183" s="34" t="str">
        <f>IFERROR(IF(LOOKUP(2,1/((ACTIVITY!$D$10:$D$309=LEFT($D$28,7))*(ACTIVITY!$O$10:$O$309=ROWS($B$40:B183))),ACTIVITY!$G$10:$G$309)=0,"",LOOKUP(2,1/((ACTIVITY!$D$10:$D$309=LEFT($D$28,7))*(ACTIVITY!$O$10:$O$309=ROWS($B$40:B183))),ACTIVITY!$G$10:$G$309)),"")</f>
        <v/>
      </c>
      <c r="D183" s="34"/>
      <c r="E183" s="88" t="str">
        <f>IFERROR(IF(LOOKUP(2,1/((ACTIVITY!$D$10:$D$309=LEFT($D$28,7))*(ACTIVITY!$O$10:$O$309=ROWS($B$40:B183))),ACTIVITY!$H$10:$H$309)=0,"",LOOKUP(2,1/((ACTIVITY!$D$10:$D$309=LEFT($D$28,7))*(ACTIVITY!$O$10:$O$309=ROWS($B$40:B183))),ACTIVITY!$H$10:$H$309)),"")</f>
        <v/>
      </c>
      <c r="F183" s="88"/>
      <c r="G183" s="34" t="str">
        <f>IFERROR(IF(LOOKUP(2,1/((ACTIVITY!$D$10:$D$309=LEFT($D$28,7))*(ACTIVITY!$O$10:$O$309=ROWS($B$40:B183))),ACTIVITY!$I$10:$I$309)=0,"",LOOKUP(2,1/((ACTIVITY!$D$10:$D$309=LEFT($D$28,7))*(ACTIVITY!$O$10:$O$309=ROWS($B$40:B183))),ACTIVITY!$I$10:$I$309)),"")</f>
        <v/>
      </c>
      <c r="H183" s="34"/>
      <c r="I183" s="88" t="str">
        <f>IFERROR(IF(LOOKUP(2,1/((ACTIVITY!$D$10:$D$309=LEFT($D$28,7))*(ACTIVITY!$O$10:$O$309=ROWS($B$40:B183))),ACTIVITY!$J$10:$J$309)=0,"",LOOKUP(2,1/((ACTIVITY!$D$10:$D$309=LEFT($D$28,7))*(ACTIVITY!$O$10:$O$309=ROWS($B$40:B183))),ACTIVITY!$J$10:$J$309)),"")</f>
        <v/>
      </c>
      <c r="J183" s="88"/>
      <c r="K183" s="34" t="str">
        <f>IFERROR(IF(LOOKUP(2,1/((ACTIVITY!$D$10:$D$309=LEFT($D$28,7))*(ACTIVITY!$O$10:$O$309=ROWS($B$40:B183))),ACTIVITY!$K$10:$K$309)=0,"",LOOKUP(2,1/((ACTIVITY!$D$10:$D$309=LEFT($D$28,7))*(ACTIVITY!$O$10:$O$309=ROWS($B$40:B183))),ACTIVITY!$K$10:$K$309)),"")</f>
        <v/>
      </c>
      <c r="L183" s="34" t="str">
        <f>IFERROR(IF(LOOKUP(2,1/((ACTIVITY!$D$10:$D$309=LEFT($D$28,7))*(ACTIVITY!$O$10:$O$309=ROWS($B$40:B183))),ACTIVITY!$L$10:$L$309)=0,"",LOOKUP(2,1/((ACTIVITY!$D$10:$D$309=LEFT($D$28,7))*(ACTIVITY!$O$10:$O$309=ROWS($B$40:B183))),ACTIVITY!$L$10:$L$309)),"")</f>
        <v/>
      </c>
      <c r="M183" s="34"/>
    </row>
    <row r="184" spans="2:13" ht="24" customHeight="1">
      <c r="B184" s="33" t="str">
        <f>IFERROR(IF(LOOKUP(2,1/((ACTIVITY!$D$10:$D$309=LEFT($D$28,7))*(ACTIVITY!$O$10:$O$309=ROWS($B$40:B184))),ACTIVITY!$F$10:$F$309)=0,"",LOOKUP(2,1/((ACTIVITY!$D$10:$D$309=LEFT($D$28,7))*(ACTIVITY!$O$10:$O$309=ROWS($B$40:B184))),ACTIVITY!$F$10:$F$309)),"")</f>
        <v/>
      </c>
      <c r="C184" s="34" t="str">
        <f>IFERROR(IF(LOOKUP(2,1/((ACTIVITY!$D$10:$D$309=LEFT($D$28,7))*(ACTIVITY!$O$10:$O$309=ROWS($B$40:B184))),ACTIVITY!$G$10:$G$309)=0,"",LOOKUP(2,1/((ACTIVITY!$D$10:$D$309=LEFT($D$28,7))*(ACTIVITY!$O$10:$O$309=ROWS($B$40:B184))),ACTIVITY!$G$10:$G$309)),"")</f>
        <v/>
      </c>
      <c r="D184" s="34"/>
      <c r="E184" s="88" t="str">
        <f>IFERROR(IF(LOOKUP(2,1/((ACTIVITY!$D$10:$D$309=LEFT($D$28,7))*(ACTIVITY!$O$10:$O$309=ROWS($B$40:B184))),ACTIVITY!$H$10:$H$309)=0,"",LOOKUP(2,1/((ACTIVITY!$D$10:$D$309=LEFT($D$28,7))*(ACTIVITY!$O$10:$O$309=ROWS($B$40:B184))),ACTIVITY!$H$10:$H$309)),"")</f>
        <v/>
      </c>
      <c r="F184" s="88"/>
      <c r="G184" s="34" t="str">
        <f>IFERROR(IF(LOOKUP(2,1/((ACTIVITY!$D$10:$D$309=LEFT($D$28,7))*(ACTIVITY!$O$10:$O$309=ROWS($B$40:B184))),ACTIVITY!$I$10:$I$309)=0,"",LOOKUP(2,1/((ACTIVITY!$D$10:$D$309=LEFT($D$28,7))*(ACTIVITY!$O$10:$O$309=ROWS($B$40:B184))),ACTIVITY!$I$10:$I$309)),"")</f>
        <v/>
      </c>
      <c r="H184" s="34"/>
      <c r="I184" s="88" t="str">
        <f>IFERROR(IF(LOOKUP(2,1/((ACTIVITY!$D$10:$D$309=LEFT($D$28,7))*(ACTIVITY!$O$10:$O$309=ROWS($B$40:B184))),ACTIVITY!$J$10:$J$309)=0,"",LOOKUP(2,1/((ACTIVITY!$D$10:$D$309=LEFT($D$28,7))*(ACTIVITY!$O$10:$O$309=ROWS($B$40:B184))),ACTIVITY!$J$10:$J$309)),"")</f>
        <v/>
      </c>
      <c r="J184" s="88"/>
      <c r="K184" s="34" t="str">
        <f>IFERROR(IF(LOOKUP(2,1/((ACTIVITY!$D$10:$D$309=LEFT($D$28,7))*(ACTIVITY!$O$10:$O$309=ROWS($B$40:B184))),ACTIVITY!$K$10:$K$309)=0,"",LOOKUP(2,1/((ACTIVITY!$D$10:$D$309=LEFT($D$28,7))*(ACTIVITY!$O$10:$O$309=ROWS($B$40:B184))),ACTIVITY!$K$10:$K$309)),"")</f>
        <v/>
      </c>
      <c r="L184" s="34" t="str">
        <f>IFERROR(IF(LOOKUP(2,1/((ACTIVITY!$D$10:$D$309=LEFT($D$28,7))*(ACTIVITY!$O$10:$O$309=ROWS($B$40:B184))),ACTIVITY!$L$10:$L$309)=0,"",LOOKUP(2,1/((ACTIVITY!$D$10:$D$309=LEFT($D$28,7))*(ACTIVITY!$O$10:$O$309=ROWS($B$40:B184))),ACTIVITY!$L$10:$L$309)),"")</f>
        <v/>
      </c>
      <c r="M184" s="34"/>
    </row>
    <row r="185" spans="2:13" ht="24" customHeight="1">
      <c r="B185" s="33" t="str">
        <f>IFERROR(IF(LOOKUP(2,1/((ACTIVITY!$D$10:$D$309=LEFT($D$28,7))*(ACTIVITY!$O$10:$O$309=ROWS($B$40:B185))),ACTIVITY!$F$10:$F$309)=0,"",LOOKUP(2,1/((ACTIVITY!$D$10:$D$309=LEFT($D$28,7))*(ACTIVITY!$O$10:$O$309=ROWS($B$40:B185))),ACTIVITY!$F$10:$F$309)),"")</f>
        <v/>
      </c>
      <c r="C185" s="34" t="str">
        <f>IFERROR(IF(LOOKUP(2,1/((ACTIVITY!$D$10:$D$309=LEFT($D$28,7))*(ACTIVITY!$O$10:$O$309=ROWS($B$40:B185))),ACTIVITY!$G$10:$G$309)=0,"",LOOKUP(2,1/((ACTIVITY!$D$10:$D$309=LEFT($D$28,7))*(ACTIVITY!$O$10:$O$309=ROWS($B$40:B185))),ACTIVITY!$G$10:$G$309)),"")</f>
        <v/>
      </c>
      <c r="D185" s="34"/>
      <c r="E185" s="88" t="str">
        <f>IFERROR(IF(LOOKUP(2,1/((ACTIVITY!$D$10:$D$309=LEFT($D$28,7))*(ACTIVITY!$O$10:$O$309=ROWS($B$40:B185))),ACTIVITY!$H$10:$H$309)=0,"",LOOKUP(2,1/((ACTIVITY!$D$10:$D$309=LEFT($D$28,7))*(ACTIVITY!$O$10:$O$309=ROWS($B$40:B185))),ACTIVITY!$H$10:$H$309)),"")</f>
        <v/>
      </c>
      <c r="F185" s="88"/>
      <c r="G185" s="34" t="str">
        <f>IFERROR(IF(LOOKUP(2,1/((ACTIVITY!$D$10:$D$309=LEFT($D$28,7))*(ACTIVITY!$O$10:$O$309=ROWS($B$40:B185))),ACTIVITY!$I$10:$I$309)=0,"",LOOKUP(2,1/((ACTIVITY!$D$10:$D$309=LEFT($D$28,7))*(ACTIVITY!$O$10:$O$309=ROWS($B$40:B185))),ACTIVITY!$I$10:$I$309)),"")</f>
        <v/>
      </c>
      <c r="H185" s="34"/>
      <c r="I185" s="88" t="str">
        <f>IFERROR(IF(LOOKUP(2,1/((ACTIVITY!$D$10:$D$309=LEFT($D$28,7))*(ACTIVITY!$O$10:$O$309=ROWS($B$40:B185))),ACTIVITY!$J$10:$J$309)=0,"",LOOKUP(2,1/((ACTIVITY!$D$10:$D$309=LEFT($D$28,7))*(ACTIVITY!$O$10:$O$309=ROWS($B$40:B185))),ACTIVITY!$J$10:$J$309)),"")</f>
        <v/>
      </c>
      <c r="J185" s="88"/>
      <c r="K185" s="34" t="str">
        <f>IFERROR(IF(LOOKUP(2,1/((ACTIVITY!$D$10:$D$309=LEFT($D$28,7))*(ACTIVITY!$O$10:$O$309=ROWS($B$40:B185))),ACTIVITY!$K$10:$K$309)=0,"",LOOKUP(2,1/((ACTIVITY!$D$10:$D$309=LEFT($D$28,7))*(ACTIVITY!$O$10:$O$309=ROWS($B$40:B185))),ACTIVITY!$K$10:$K$309)),"")</f>
        <v/>
      </c>
      <c r="L185" s="34" t="str">
        <f>IFERROR(IF(LOOKUP(2,1/((ACTIVITY!$D$10:$D$309=LEFT($D$28,7))*(ACTIVITY!$O$10:$O$309=ROWS($B$40:B185))),ACTIVITY!$L$10:$L$309)=0,"",LOOKUP(2,1/((ACTIVITY!$D$10:$D$309=LEFT($D$28,7))*(ACTIVITY!$O$10:$O$309=ROWS($B$40:B185))),ACTIVITY!$L$10:$L$309)),"")</f>
        <v/>
      </c>
      <c r="M185" s="34"/>
    </row>
    <row r="186" spans="2:13" ht="24" customHeight="1">
      <c r="B186" s="33" t="str">
        <f>IFERROR(IF(LOOKUP(2,1/((ACTIVITY!$D$10:$D$309=LEFT($D$28,7))*(ACTIVITY!$O$10:$O$309=ROWS($B$40:B186))),ACTIVITY!$F$10:$F$309)=0,"",LOOKUP(2,1/((ACTIVITY!$D$10:$D$309=LEFT($D$28,7))*(ACTIVITY!$O$10:$O$309=ROWS($B$40:B186))),ACTIVITY!$F$10:$F$309)),"")</f>
        <v/>
      </c>
      <c r="C186" s="34" t="str">
        <f>IFERROR(IF(LOOKUP(2,1/((ACTIVITY!$D$10:$D$309=LEFT($D$28,7))*(ACTIVITY!$O$10:$O$309=ROWS($B$40:B186))),ACTIVITY!$G$10:$G$309)=0,"",LOOKUP(2,1/((ACTIVITY!$D$10:$D$309=LEFT($D$28,7))*(ACTIVITY!$O$10:$O$309=ROWS($B$40:B186))),ACTIVITY!$G$10:$G$309)),"")</f>
        <v/>
      </c>
      <c r="D186" s="34"/>
      <c r="E186" s="88" t="str">
        <f>IFERROR(IF(LOOKUP(2,1/((ACTIVITY!$D$10:$D$309=LEFT($D$28,7))*(ACTIVITY!$O$10:$O$309=ROWS($B$40:B186))),ACTIVITY!$H$10:$H$309)=0,"",LOOKUP(2,1/((ACTIVITY!$D$10:$D$309=LEFT($D$28,7))*(ACTIVITY!$O$10:$O$309=ROWS($B$40:B186))),ACTIVITY!$H$10:$H$309)),"")</f>
        <v/>
      </c>
      <c r="F186" s="88"/>
      <c r="G186" s="34" t="str">
        <f>IFERROR(IF(LOOKUP(2,1/((ACTIVITY!$D$10:$D$309=LEFT($D$28,7))*(ACTIVITY!$O$10:$O$309=ROWS($B$40:B186))),ACTIVITY!$I$10:$I$309)=0,"",LOOKUP(2,1/((ACTIVITY!$D$10:$D$309=LEFT($D$28,7))*(ACTIVITY!$O$10:$O$309=ROWS($B$40:B186))),ACTIVITY!$I$10:$I$309)),"")</f>
        <v/>
      </c>
      <c r="H186" s="34"/>
      <c r="I186" s="88" t="str">
        <f>IFERROR(IF(LOOKUP(2,1/((ACTIVITY!$D$10:$D$309=LEFT($D$28,7))*(ACTIVITY!$O$10:$O$309=ROWS($B$40:B186))),ACTIVITY!$J$10:$J$309)=0,"",LOOKUP(2,1/((ACTIVITY!$D$10:$D$309=LEFT($D$28,7))*(ACTIVITY!$O$10:$O$309=ROWS($B$40:B186))),ACTIVITY!$J$10:$J$309)),"")</f>
        <v/>
      </c>
      <c r="J186" s="88"/>
      <c r="K186" s="34" t="str">
        <f>IFERROR(IF(LOOKUP(2,1/((ACTIVITY!$D$10:$D$309=LEFT($D$28,7))*(ACTIVITY!$O$10:$O$309=ROWS($B$40:B186))),ACTIVITY!$K$10:$K$309)=0,"",LOOKUP(2,1/((ACTIVITY!$D$10:$D$309=LEFT($D$28,7))*(ACTIVITY!$O$10:$O$309=ROWS($B$40:B186))),ACTIVITY!$K$10:$K$309)),"")</f>
        <v/>
      </c>
      <c r="L186" s="34" t="str">
        <f>IFERROR(IF(LOOKUP(2,1/((ACTIVITY!$D$10:$D$309=LEFT($D$28,7))*(ACTIVITY!$O$10:$O$309=ROWS($B$40:B186))),ACTIVITY!$L$10:$L$309)=0,"",LOOKUP(2,1/((ACTIVITY!$D$10:$D$309=LEFT($D$28,7))*(ACTIVITY!$O$10:$O$309=ROWS($B$40:B186))),ACTIVITY!$L$10:$L$309)),"")</f>
        <v/>
      </c>
      <c r="M186" s="34"/>
    </row>
    <row r="187" spans="2:13" ht="24" customHeight="1">
      <c r="B187" s="33" t="str">
        <f>IFERROR(IF(LOOKUP(2,1/((ACTIVITY!$D$10:$D$309=LEFT($D$28,7))*(ACTIVITY!$O$10:$O$309=ROWS($B$40:B187))),ACTIVITY!$F$10:$F$309)=0,"",LOOKUP(2,1/((ACTIVITY!$D$10:$D$309=LEFT($D$28,7))*(ACTIVITY!$O$10:$O$309=ROWS($B$40:B187))),ACTIVITY!$F$10:$F$309)),"")</f>
        <v/>
      </c>
      <c r="C187" s="34" t="str">
        <f>IFERROR(IF(LOOKUP(2,1/((ACTIVITY!$D$10:$D$309=LEFT($D$28,7))*(ACTIVITY!$O$10:$O$309=ROWS($B$40:B187))),ACTIVITY!$G$10:$G$309)=0,"",LOOKUP(2,1/((ACTIVITY!$D$10:$D$309=LEFT($D$28,7))*(ACTIVITY!$O$10:$O$309=ROWS($B$40:B187))),ACTIVITY!$G$10:$G$309)),"")</f>
        <v/>
      </c>
      <c r="D187" s="34"/>
      <c r="E187" s="88" t="str">
        <f>IFERROR(IF(LOOKUP(2,1/((ACTIVITY!$D$10:$D$309=LEFT($D$28,7))*(ACTIVITY!$O$10:$O$309=ROWS($B$40:B187))),ACTIVITY!$H$10:$H$309)=0,"",LOOKUP(2,1/((ACTIVITY!$D$10:$D$309=LEFT($D$28,7))*(ACTIVITY!$O$10:$O$309=ROWS($B$40:B187))),ACTIVITY!$H$10:$H$309)),"")</f>
        <v/>
      </c>
      <c r="F187" s="88"/>
      <c r="G187" s="34" t="str">
        <f>IFERROR(IF(LOOKUP(2,1/((ACTIVITY!$D$10:$D$309=LEFT($D$28,7))*(ACTIVITY!$O$10:$O$309=ROWS($B$40:B187))),ACTIVITY!$I$10:$I$309)=0,"",LOOKUP(2,1/((ACTIVITY!$D$10:$D$309=LEFT($D$28,7))*(ACTIVITY!$O$10:$O$309=ROWS($B$40:B187))),ACTIVITY!$I$10:$I$309)),"")</f>
        <v/>
      </c>
      <c r="H187" s="34"/>
      <c r="I187" s="88" t="str">
        <f>IFERROR(IF(LOOKUP(2,1/((ACTIVITY!$D$10:$D$309=LEFT($D$28,7))*(ACTIVITY!$O$10:$O$309=ROWS($B$40:B187))),ACTIVITY!$J$10:$J$309)=0,"",LOOKUP(2,1/((ACTIVITY!$D$10:$D$309=LEFT($D$28,7))*(ACTIVITY!$O$10:$O$309=ROWS($B$40:B187))),ACTIVITY!$J$10:$J$309)),"")</f>
        <v/>
      </c>
      <c r="J187" s="88"/>
      <c r="K187" s="34" t="str">
        <f>IFERROR(IF(LOOKUP(2,1/((ACTIVITY!$D$10:$D$309=LEFT($D$28,7))*(ACTIVITY!$O$10:$O$309=ROWS($B$40:B187))),ACTIVITY!$K$10:$K$309)=0,"",LOOKUP(2,1/((ACTIVITY!$D$10:$D$309=LEFT($D$28,7))*(ACTIVITY!$O$10:$O$309=ROWS($B$40:B187))),ACTIVITY!$K$10:$K$309)),"")</f>
        <v/>
      </c>
      <c r="L187" s="34" t="str">
        <f>IFERROR(IF(LOOKUP(2,1/((ACTIVITY!$D$10:$D$309=LEFT($D$28,7))*(ACTIVITY!$O$10:$O$309=ROWS($B$40:B187))),ACTIVITY!$L$10:$L$309)=0,"",LOOKUP(2,1/((ACTIVITY!$D$10:$D$309=LEFT($D$28,7))*(ACTIVITY!$O$10:$O$309=ROWS($B$40:B187))),ACTIVITY!$L$10:$L$309)),"")</f>
        <v/>
      </c>
      <c r="M187" s="34"/>
    </row>
    <row r="188" spans="2:13" ht="24" customHeight="1">
      <c r="B188" s="33" t="str">
        <f>IFERROR(IF(LOOKUP(2,1/((ACTIVITY!$D$10:$D$309=LEFT($D$28,7))*(ACTIVITY!$O$10:$O$309=ROWS($B$40:B188))),ACTIVITY!$F$10:$F$309)=0,"",LOOKUP(2,1/((ACTIVITY!$D$10:$D$309=LEFT($D$28,7))*(ACTIVITY!$O$10:$O$309=ROWS($B$40:B188))),ACTIVITY!$F$10:$F$309)),"")</f>
        <v/>
      </c>
      <c r="C188" s="34" t="str">
        <f>IFERROR(IF(LOOKUP(2,1/((ACTIVITY!$D$10:$D$309=LEFT($D$28,7))*(ACTIVITY!$O$10:$O$309=ROWS($B$40:B188))),ACTIVITY!$G$10:$G$309)=0,"",LOOKUP(2,1/((ACTIVITY!$D$10:$D$309=LEFT($D$28,7))*(ACTIVITY!$O$10:$O$309=ROWS($B$40:B188))),ACTIVITY!$G$10:$G$309)),"")</f>
        <v/>
      </c>
      <c r="D188" s="34"/>
      <c r="E188" s="88" t="str">
        <f>IFERROR(IF(LOOKUP(2,1/((ACTIVITY!$D$10:$D$309=LEFT($D$28,7))*(ACTIVITY!$O$10:$O$309=ROWS($B$40:B188))),ACTIVITY!$H$10:$H$309)=0,"",LOOKUP(2,1/((ACTIVITY!$D$10:$D$309=LEFT($D$28,7))*(ACTIVITY!$O$10:$O$309=ROWS($B$40:B188))),ACTIVITY!$H$10:$H$309)),"")</f>
        <v/>
      </c>
      <c r="F188" s="88"/>
      <c r="G188" s="34" t="str">
        <f>IFERROR(IF(LOOKUP(2,1/((ACTIVITY!$D$10:$D$309=LEFT($D$28,7))*(ACTIVITY!$O$10:$O$309=ROWS($B$40:B188))),ACTIVITY!$I$10:$I$309)=0,"",LOOKUP(2,1/((ACTIVITY!$D$10:$D$309=LEFT($D$28,7))*(ACTIVITY!$O$10:$O$309=ROWS($B$40:B188))),ACTIVITY!$I$10:$I$309)),"")</f>
        <v/>
      </c>
      <c r="H188" s="34"/>
      <c r="I188" s="88" t="str">
        <f>IFERROR(IF(LOOKUP(2,1/((ACTIVITY!$D$10:$D$309=LEFT($D$28,7))*(ACTIVITY!$O$10:$O$309=ROWS($B$40:B188))),ACTIVITY!$J$10:$J$309)=0,"",LOOKUP(2,1/((ACTIVITY!$D$10:$D$309=LEFT($D$28,7))*(ACTIVITY!$O$10:$O$309=ROWS($B$40:B188))),ACTIVITY!$J$10:$J$309)),"")</f>
        <v/>
      </c>
      <c r="J188" s="88"/>
      <c r="K188" s="34" t="str">
        <f>IFERROR(IF(LOOKUP(2,1/((ACTIVITY!$D$10:$D$309=LEFT($D$28,7))*(ACTIVITY!$O$10:$O$309=ROWS($B$40:B188))),ACTIVITY!$K$10:$K$309)=0,"",LOOKUP(2,1/((ACTIVITY!$D$10:$D$309=LEFT($D$28,7))*(ACTIVITY!$O$10:$O$309=ROWS($B$40:B188))),ACTIVITY!$K$10:$K$309)),"")</f>
        <v/>
      </c>
      <c r="L188" s="34" t="str">
        <f>IFERROR(IF(LOOKUP(2,1/((ACTIVITY!$D$10:$D$309=LEFT($D$28,7))*(ACTIVITY!$O$10:$O$309=ROWS($B$40:B188))),ACTIVITY!$L$10:$L$309)=0,"",LOOKUP(2,1/((ACTIVITY!$D$10:$D$309=LEFT($D$28,7))*(ACTIVITY!$O$10:$O$309=ROWS($B$40:B188))),ACTIVITY!$L$10:$L$309)),"")</f>
        <v/>
      </c>
      <c r="M188" s="34"/>
    </row>
    <row r="189" spans="2:13" ht="24" customHeight="1">
      <c r="B189" s="33" t="str">
        <f>IFERROR(IF(LOOKUP(2,1/((ACTIVITY!$D$10:$D$309=LEFT($D$28,7))*(ACTIVITY!$O$10:$O$309=ROWS($B$40:B189))),ACTIVITY!$F$10:$F$309)=0,"",LOOKUP(2,1/((ACTIVITY!$D$10:$D$309=LEFT($D$28,7))*(ACTIVITY!$O$10:$O$309=ROWS($B$40:B189))),ACTIVITY!$F$10:$F$309)),"")</f>
        <v/>
      </c>
      <c r="C189" s="34" t="str">
        <f>IFERROR(IF(LOOKUP(2,1/((ACTIVITY!$D$10:$D$309=LEFT($D$28,7))*(ACTIVITY!$O$10:$O$309=ROWS($B$40:B189))),ACTIVITY!$G$10:$G$309)=0,"",LOOKUP(2,1/((ACTIVITY!$D$10:$D$309=LEFT($D$28,7))*(ACTIVITY!$O$10:$O$309=ROWS($B$40:B189))),ACTIVITY!$G$10:$G$309)),"")</f>
        <v/>
      </c>
      <c r="D189" s="34"/>
      <c r="E189" s="88" t="str">
        <f>IFERROR(IF(LOOKUP(2,1/((ACTIVITY!$D$10:$D$309=LEFT($D$28,7))*(ACTIVITY!$O$10:$O$309=ROWS($B$40:B189))),ACTIVITY!$H$10:$H$309)=0,"",LOOKUP(2,1/((ACTIVITY!$D$10:$D$309=LEFT($D$28,7))*(ACTIVITY!$O$10:$O$309=ROWS($B$40:B189))),ACTIVITY!$H$10:$H$309)),"")</f>
        <v/>
      </c>
      <c r="F189" s="88"/>
      <c r="G189" s="34" t="str">
        <f>IFERROR(IF(LOOKUP(2,1/((ACTIVITY!$D$10:$D$309=LEFT($D$28,7))*(ACTIVITY!$O$10:$O$309=ROWS($B$40:B189))),ACTIVITY!$I$10:$I$309)=0,"",LOOKUP(2,1/((ACTIVITY!$D$10:$D$309=LEFT($D$28,7))*(ACTIVITY!$O$10:$O$309=ROWS($B$40:B189))),ACTIVITY!$I$10:$I$309)),"")</f>
        <v/>
      </c>
      <c r="H189" s="34"/>
      <c r="I189" s="88" t="str">
        <f>IFERROR(IF(LOOKUP(2,1/((ACTIVITY!$D$10:$D$309=LEFT($D$28,7))*(ACTIVITY!$O$10:$O$309=ROWS($B$40:B189))),ACTIVITY!$J$10:$J$309)=0,"",LOOKUP(2,1/((ACTIVITY!$D$10:$D$309=LEFT($D$28,7))*(ACTIVITY!$O$10:$O$309=ROWS($B$40:B189))),ACTIVITY!$J$10:$J$309)),"")</f>
        <v/>
      </c>
      <c r="J189" s="88"/>
      <c r="K189" s="34" t="str">
        <f>IFERROR(IF(LOOKUP(2,1/((ACTIVITY!$D$10:$D$309=LEFT($D$28,7))*(ACTIVITY!$O$10:$O$309=ROWS($B$40:B189))),ACTIVITY!$K$10:$K$309)=0,"",LOOKUP(2,1/((ACTIVITY!$D$10:$D$309=LEFT($D$28,7))*(ACTIVITY!$O$10:$O$309=ROWS($B$40:B189))),ACTIVITY!$K$10:$K$309)),"")</f>
        <v/>
      </c>
      <c r="L189" s="34" t="str">
        <f>IFERROR(IF(LOOKUP(2,1/((ACTIVITY!$D$10:$D$309=LEFT($D$28,7))*(ACTIVITY!$O$10:$O$309=ROWS($B$40:B189))),ACTIVITY!$L$10:$L$309)=0,"",LOOKUP(2,1/((ACTIVITY!$D$10:$D$309=LEFT($D$28,7))*(ACTIVITY!$O$10:$O$309=ROWS($B$40:B189))),ACTIVITY!$L$10:$L$309)),"")</f>
        <v/>
      </c>
      <c r="M189" s="34"/>
    </row>
    <row r="190" spans="2:13" ht="24" customHeight="1">
      <c r="B190" s="33" t="str">
        <f>IFERROR(IF(LOOKUP(2,1/((ACTIVITY!$D$10:$D$309=LEFT($D$28,7))*(ACTIVITY!$O$10:$O$309=ROWS($B$40:B190))),ACTIVITY!$F$10:$F$309)=0,"",LOOKUP(2,1/((ACTIVITY!$D$10:$D$309=LEFT($D$28,7))*(ACTIVITY!$O$10:$O$309=ROWS($B$40:B190))),ACTIVITY!$F$10:$F$309)),"")</f>
        <v/>
      </c>
      <c r="C190" s="34" t="str">
        <f>IFERROR(IF(LOOKUP(2,1/((ACTIVITY!$D$10:$D$309=LEFT($D$28,7))*(ACTIVITY!$O$10:$O$309=ROWS($B$40:B190))),ACTIVITY!$G$10:$G$309)=0,"",LOOKUP(2,1/((ACTIVITY!$D$10:$D$309=LEFT($D$28,7))*(ACTIVITY!$O$10:$O$309=ROWS($B$40:B190))),ACTIVITY!$G$10:$G$309)),"")</f>
        <v/>
      </c>
      <c r="D190" s="34"/>
      <c r="E190" s="88" t="str">
        <f>IFERROR(IF(LOOKUP(2,1/((ACTIVITY!$D$10:$D$309=LEFT($D$28,7))*(ACTIVITY!$O$10:$O$309=ROWS($B$40:B190))),ACTIVITY!$H$10:$H$309)=0,"",LOOKUP(2,1/((ACTIVITY!$D$10:$D$309=LEFT($D$28,7))*(ACTIVITY!$O$10:$O$309=ROWS($B$40:B190))),ACTIVITY!$H$10:$H$309)),"")</f>
        <v/>
      </c>
      <c r="F190" s="88"/>
      <c r="G190" s="34" t="str">
        <f>IFERROR(IF(LOOKUP(2,1/((ACTIVITY!$D$10:$D$309=LEFT($D$28,7))*(ACTIVITY!$O$10:$O$309=ROWS($B$40:B190))),ACTIVITY!$I$10:$I$309)=0,"",LOOKUP(2,1/((ACTIVITY!$D$10:$D$309=LEFT($D$28,7))*(ACTIVITY!$O$10:$O$309=ROWS($B$40:B190))),ACTIVITY!$I$10:$I$309)),"")</f>
        <v/>
      </c>
      <c r="H190" s="34"/>
      <c r="I190" s="88" t="str">
        <f>IFERROR(IF(LOOKUP(2,1/((ACTIVITY!$D$10:$D$309=LEFT($D$28,7))*(ACTIVITY!$O$10:$O$309=ROWS($B$40:B190))),ACTIVITY!$J$10:$J$309)=0,"",LOOKUP(2,1/((ACTIVITY!$D$10:$D$309=LEFT($D$28,7))*(ACTIVITY!$O$10:$O$309=ROWS($B$40:B190))),ACTIVITY!$J$10:$J$309)),"")</f>
        <v/>
      </c>
      <c r="J190" s="88"/>
      <c r="K190" s="34" t="str">
        <f>IFERROR(IF(LOOKUP(2,1/((ACTIVITY!$D$10:$D$309=LEFT($D$28,7))*(ACTIVITY!$O$10:$O$309=ROWS($B$40:B190))),ACTIVITY!$K$10:$K$309)=0,"",LOOKUP(2,1/((ACTIVITY!$D$10:$D$309=LEFT($D$28,7))*(ACTIVITY!$O$10:$O$309=ROWS($B$40:B190))),ACTIVITY!$K$10:$K$309)),"")</f>
        <v/>
      </c>
      <c r="L190" s="34" t="str">
        <f>IFERROR(IF(LOOKUP(2,1/((ACTIVITY!$D$10:$D$309=LEFT($D$28,7))*(ACTIVITY!$O$10:$O$309=ROWS($B$40:B190))),ACTIVITY!$L$10:$L$309)=0,"",LOOKUP(2,1/((ACTIVITY!$D$10:$D$309=LEFT($D$28,7))*(ACTIVITY!$O$10:$O$309=ROWS($B$40:B190))),ACTIVITY!$L$10:$L$309)),"")</f>
        <v/>
      </c>
      <c r="M190" s="34"/>
    </row>
    <row r="191" spans="2:13" ht="24" customHeight="1">
      <c r="B191" s="33" t="str">
        <f>IFERROR(IF(LOOKUP(2,1/((ACTIVITY!$D$10:$D$309=LEFT($D$28,7))*(ACTIVITY!$O$10:$O$309=ROWS($B$40:B191))),ACTIVITY!$F$10:$F$309)=0,"",LOOKUP(2,1/((ACTIVITY!$D$10:$D$309=LEFT($D$28,7))*(ACTIVITY!$O$10:$O$309=ROWS($B$40:B191))),ACTIVITY!$F$10:$F$309)),"")</f>
        <v/>
      </c>
      <c r="C191" s="34" t="str">
        <f>IFERROR(IF(LOOKUP(2,1/((ACTIVITY!$D$10:$D$309=LEFT($D$28,7))*(ACTIVITY!$O$10:$O$309=ROWS($B$40:B191))),ACTIVITY!$G$10:$G$309)=0,"",LOOKUP(2,1/((ACTIVITY!$D$10:$D$309=LEFT($D$28,7))*(ACTIVITY!$O$10:$O$309=ROWS($B$40:B191))),ACTIVITY!$G$10:$G$309)),"")</f>
        <v/>
      </c>
      <c r="D191" s="34"/>
      <c r="E191" s="88" t="str">
        <f>IFERROR(IF(LOOKUP(2,1/((ACTIVITY!$D$10:$D$309=LEFT($D$28,7))*(ACTIVITY!$O$10:$O$309=ROWS($B$40:B191))),ACTIVITY!$H$10:$H$309)=0,"",LOOKUP(2,1/((ACTIVITY!$D$10:$D$309=LEFT($D$28,7))*(ACTIVITY!$O$10:$O$309=ROWS($B$40:B191))),ACTIVITY!$H$10:$H$309)),"")</f>
        <v/>
      </c>
      <c r="F191" s="88"/>
      <c r="G191" s="34" t="str">
        <f>IFERROR(IF(LOOKUP(2,1/((ACTIVITY!$D$10:$D$309=LEFT($D$28,7))*(ACTIVITY!$O$10:$O$309=ROWS($B$40:B191))),ACTIVITY!$I$10:$I$309)=0,"",LOOKUP(2,1/((ACTIVITY!$D$10:$D$309=LEFT($D$28,7))*(ACTIVITY!$O$10:$O$309=ROWS($B$40:B191))),ACTIVITY!$I$10:$I$309)),"")</f>
        <v/>
      </c>
      <c r="H191" s="34"/>
      <c r="I191" s="88" t="str">
        <f>IFERROR(IF(LOOKUP(2,1/((ACTIVITY!$D$10:$D$309=LEFT($D$28,7))*(ACTIVITY!$O$10:$O$309=ROWS($B$40:B191))),ACTIVITY!$J$10:$J$309)=0,"",LOOKUP(2,1/((ACTIVITY!$D$10:$D$309=LEFT($D$28,7))*(ACTIVITY!$O$10:$O$309=ROWS($B$40:B191))),ACTIVITY!$J$10:$J$309)),"")</f>
        <v/>
      </c>
      <c r="J191" s="88"/>
      <c r="K191" s="34" t="str">
        <f>IFERROR(IF(LOOKUP(2,1/((ACTIVITY!$D$10:$D$309=LEFT($D$28,7))*(ACTIVITY!$O$10:$O$309=ROWS($B$40:B191))),ACTIVITY!$K$10:$K$309)=0,"",LOOKUP(2,1/((ACTIVITY!$D$10:$D$309=LEFT($D$28,7))*(ACTIVITY!$O$10:$O$309=ROWS($B$40:B191))),ACTIVITY!$K$10:$K$309)),"")</f>
        <v/>
      </c>
      <c r="L191" s="34" t="str">
        <f>IFERROR(IF(LOOKUP(2,1/((ACTIVITY!$D$10:$D$309=LEFT($D$28,7))*(ACTIVITY!$O$10:$O$309=ROWS($B$40:B191))),ACTIVITY!$L$10:$L$309)=0,"",LOOKUP(2,1/((ACTIVITY!$D$10:$D$309=LEFT($D$28,7))*(ACTIVITY!$O$10:$O$309=ROWS($B$40:B191))),ACTIVITY!$L$10:$L$309)),"")</f>
        <v/>
      </c>
      <c r="M191" s="34"/>
    </row>
    <row r="192" spans="2:13" ht="24" customHeight="1">
      <c r="B192" s="33" t="str">
        <f>IFERROR(IF(LOOKUP(2,1/((ACTIVITY!$D$10:$D$309=LEFT($D$28,7))*(ACTIVITY!$O$10:$O$309=ROWS($B$40:B192))),ACTIVITY!$F$10:$F$309)=0,"",LOOKUP(2,1/((ACTIVITY!$D$10:$D$309=LEFT($D$28,7))*(ACTIVITY!$O$10:$O$309=ROWS($B$40:B192))),ACTIVITY!$F$10:$F$309)),"")</f>
        <v/>
      </c>
      <c r="C192" s="34" t="str">
        <f>IFERROR(IF(LOOKUP(2,1/((ACTIVITY!$D$10:$D$309=LEFT($D$28,7))*(ACTIVITY!$O$10:$O$309=ROWS($B$40:B192))),ACTIVITY!$G$10:$G$309)=0,"",LOOKUP(2,1/((ACTIVITY!$D$10:$D$309=LEFT($D$28,7))*(ACTIVITY!$O$10:$O$309=ROWS($B$40:B192))),ACTIVITY!$G$10:$G$309)),"")</f>
        <v/>
      </c>
      <c r="D192" s="34"/>
      <c r="E192" s="88" t="str">
        <f>IFERROR(IF(LOOKUP(2,1/((ACTIVITY!$D$10:$D$309=LEFT($D$28,7))*(ACTIVITY!$O$10:$O$309=ROWS($B$40:B192))),ACTIVITY!$H$10:$H$309)=0,"",LOOKUP(2,1/((ACTIVITY!$D$10:$D$309=LEFT($D$28,7))*(ACTIVITY!$O$10:$O$309=ROWS($B$40:B192))),ACTIVITY!$H$10:$H$309)),"")</f>
        <v/>
      </c>
      <c r="F192" s="88"/>
      <c r="G192" s="34" t="str">
        <f>IFERROR(IF(LOOKUP(2,1/((ACTIVITY!$D$10:$D$309=LEFT($D$28,7))*(ACTIVITY!$O$10:$O$309=ROWS($B$40:B192))),ACTIVITY!$I$10:$I$309)=0,"",LOOKUP(2,1/((ACTIVITY!$D$10:$D$309=LEFT($D$28,7))*(ACTIVITY!$O$10:$O$309=ROWS($B$40:B192))),ACTIVITY!$I$10:$I$309)),"")</f>
        <v/>
      </c>
      <c r="H192" s="34"/>
      <c r="I192" s="88" t="str">
        <f>IFERROR(IF(LOOKUP(2,1/((ACTIVITY!$D$10:$D$309=LEFT($D$28,7))*(ACTIVITY!$O$10:$O$309=ROWS($B$40:B192))),ACTIVITY!$J$10:$J$309)=0,"",LOOKUP(2,1/((ACTIVITY!$D$10:$D$309=LEFT($D$28,7))*(ACTIVITY!$O$10:$O$309=ROWS($B$40:B192))),ACTIVITY!$J$10:$J$309)),"")</f>
        <v/>
      </c>
      <c r="J192" s="88"/>
      <c r="K192" s="34" t="str">
        <f>IFERROR(IF(LOOKUP(2,1/((ACTIVITY!$D$10:$D$309=LEFT($D$28,7))*(ACTIVITY!$O$10:$O$309=ROWS($B$40:B192))),ACTIVITY!$K$10:$K$309)=0,"",LOOKUP(2,1/((ACTIVITY!$D$10:$D$309=LEFT($D$28,7))*(ACTIVITY!$O$10:$O$309=ROWS($B$40:B192))),ACTIVITY!$K$10:$K$309)),"")</f>
        <v/>
      </c>
      <c r="L192" s="34" t="str">
        <f>IFERROR(IF(LOOKUP(2,1/((ACTIVITY!$D$10:$D$309=LEFT($D$28,7))*(ACTIVITY!$O$10:$O$309=ROWS($B$40:B192))),ACTIVITY!$L$10:$L$309)=0,"",LOOKUP(2,1/((ACTIVITY!$D$10:$D$309=LEFT($D$28,7))*(ACTIVITY!$O$10:$O$309=ROWS($B$40:B192))),ACTIVITY!$L$10:$L$309)),"")</f>
        <v/>
      </c>
      <c r="M192" s="34"/>
    </row>
    <row r="193" spans="2:13" ht="24" customHeight="1">
      <c r="B193" s="33" t="str">
        <f>IFERROR(IF(LOOKUP(2,1/((ACTIVITY!$D$10:$D$309=LEFT($D$28,7))*(ACTIVITY!$O$10:$O$309=ROWS($B$40:B193))),ACTIVITY!$F$10:$F$309)=0,"",LOOKUP(2,1/((ACTIVITY!$D$10:$D$309=LEFT($D$28,7))*(ACTIVITY!$O$10:$O$309=ROWS($B$40:B193))),ACTIVITY!$F$10:$F$309)),"")</f>
        <v/>
      </c>
      <c r="C193" s="34" t="str">
        <f>IFERROR(IF(LOOKUP(2,1/((ACTIVITY!$D$10:$D$309=LEFT($D$28,7))*(ACTIVITY!$O$10:$O$309=ROWS($B$40:B193))),ACTIVITY!$G$10:$G$309)=0,"",LOOKUP(2,1/((ACTIVITY!$D$10:$D$309=LEFT($D$28,7))*(ACTIVITY!$O$10:$O$309=ROWS($B$40:B193))),ACTIVITY!$G$10:$G$309)),"")</f>
        <v/>
      </c>
      <c r="D193" s="34"/>
      <c r="E193" s="88" t="str">
        <f>IFERROR(IF(LOOKUP(2,1/((ACTIVITY!$D$10:$D$309=LEFT($D$28,7))*(ACTIVITY!$O$10:$O$309=ROWS($B$40:B193))),ACTIVITY!$H$10:$H$309)=0,"",LOOKUP(2,1/((ACTIVITY!$D$10:$D$309=LEFT($D$28,7))*(ACTIVITY!$O$10:$O$309=ROWS($B$40:B193))),ACTIVITY!$H$10:$H$309)),"")</f>
        <v/>
      </c>
      <c r="F193" s="88"/>
      <c r="G193" s="34" t="str">
        <f>IFERROR(IF(LOOKUP(2,1/((ACTIVITY!$D$10:$D$309=LEFT($D$28,7))*(ACTIVITY!$O$10:$O$309=ROWS($B$40:B193))),ACTIVITY!$I$10:$I$309)=0,"",LOOKUP(2,1/((ACTIVITY!$D$10:$D$309=LEFT($D$28,7))*(ACTIVITY!$O$10:$O$309=ROWS($B$40:B193))),ACTIVITY!$I$10:$I$309)),"")</f>
        <v/>
      </c>
      <c r="H193" s="34"/>
      <c r="I193" s="88" t="str">
        <f>IFERROR(IF(LOOKUP(2,1/((ACTIVITY!$D$10:$D$309=LEFT($D$28,7))*(ACTIVITY!$O$10:$O$309=ROWS($B$40:B193))),ACTIVITY!$J$10:$J$309)=0,"",LOOKUP(2,1/((ACTIVITY!$D$10:$D$309=LEFT($D$28,7))*(ACTIVITY!$O$10:$O$309=ROWS($B$40:B193))),ACTIVITY!$J$10:$J$309)),"")</f>
        <v/>
      </c>
      <c r="J193" s="88"/>
      <c r="K193" s="34" t="str">
        <f>IFERROR(IF(LOOKUP(2,1/((ACTIVITY!$D$10:$D$309=LEFT($D$28,7))*(ACTIVITY!$O$10:$O$309=ROWS($B$40:B193))),ACTIVITY!$K$10:$K$309)=0,"",LOOKUP(2,1/((ACTIVITY!$D$10:$D$309=LEFT($D$28,7))*(ACTIVITY!$O$10:$O$309=ROWS($B$40:B193))),ACTIVITY!$K$10:$K$309)),"")</f>
        <v/>
      </c>
      <c r="L193" s="34" t="str">
        <f>IFERROR(IF(LOOKUP(2,1/((ACTIVITY!$D$10:$D$309=LEFT($D$28,7))*(ACTIVITY!$O$10:$O$309=ROWS($B$40:B193))),ACTIVITY!$L$10:$L$309)=0,"",LOOKUP(2,1/((ACTIVITY!$D$10:$D$309=LEFT($D$28,7))*(ACTIVITY!$O$10:$O$309=ROWS($B$40:B193))),ACTIVITY!$L$10:$L$309)),"")</f>
        <v/>
      </c>
      <c r="M193" s="34"/>
    </row>
    <row r="194" spans="2:13" ht="24" customHeight="1">
      <c r="B194" s="33" t="str">
        <f>IFERROR(IF(LOOKUP(2,1/((ACTIVITY!$D$10:$D$309=LEFT($D$28,7))*(ACTIVITY!$O$10:$O$309=ROWS($B$40:B194))),ACTIVITY!$F$10:$F$309)=0,"",LOOKUP(2,1/((ACTIVITY!$D$10:$D$309=LEFT($D$28,7))*(ACTIVITY!$O$10:$O$309=ROWS($B$40:B194))),ACTIVITY!$F$10:$F$309)),"")</f>
        <v/>
      </c>
      <c r="C194" s="34" t="str">
        <f>IFERROR(IF(LOOKUP(2,1/((ACTIVITY!$D$10:$D$309=LEFT($D$28,7))*(ACTIVITY!$O$10:$O$309=ROWS($B$40:B194))),ACTIVITY!$G$10:$G$309)=0,"",LOOKUP(2,1/((ACTIVITY!$D$10:$D$309=LEFT($D$28,7))*(ACTIVITY!$O$10:$O$309=ROWS($B$40:B194))),ACTIVITY!$G$10:$G$309)),"")</f>
        <v/>
      </c>
      <c r="D194" s="34"/>
      <c r="E194" s="88" t="str">
        <f>IFERROR(IF(LOOKUP(2,1/((ACTIVITY!$D$10:$D$309=LEFT($D$28,7))*(ACTIVITY!$O$10:$O$309=ROWS($B$40:B194))),ACTIVITY!$H$10:$H$309)=0,"",LOOKUP(2,1/((ACTIVITY!$D$10:$D$309=LEFT($D$28,7))*(ACTIVITY!$O$10:$O$309=ROWS($B$40:B194))),ACTIVITY!$H$10:$H$309)),"")</f>
        <v/>
      </c>
      <c r="F194" s="88"/>
      <c r="G194" s="34" t="str">
        <f>IFERROR(IF(LOOKUP(2,1/((ACTIVITY!$D$10:$D$309=LEFT($D$28,7))*(ACTIVITY!$O$10:$O$309=ROWS($B$40:B194))),ACTIVITY!$I$10:$I$309)=0,"",LOOKUP(2,1/((ACTIVITY!$D$10:$D$309=LEFT($D$28,7))*(ACTIVITY!$O$10:$O$309=ROWS($B$40:B194))),ACTIVITY!$I$10:$I$309)),"")</f>
        <v/>
      </c>
      <c r="H194" s="34"/>
      <c r="I194" s="88" t="str">
        <f>IFERROR(IF(LOOKUP(2,1/((ACTIVITY!$D$10:$D$309=LEFT($D$28,7))*(ACTIVITY!$O$10:$O$309=ROWS($B$40:B194))),ACTIVITY!$J$10:$J$309)=0,"",LOOKUP(2,1/((ACTIVITY!$D$10:$D$309=LEFT($D$28,7))*(ACTIVITY!$O$10:$O$309=ROWS($B$40:B194))),ACTIVITY!$J$10:$J$309)),"")</f>
        <v/>
      </c>
      <c r="J194" s="88"/>
      <c r="K194" s="34" t="str">
        <f>IFERROR(IF(LOOKUP(2,1/((ACTIVITY!$D$10:$D$309=LEFT($D$28,7))*(ACTIVITY!$O$10:$O$309=ROWS($B$40:B194))),ACTIVITY!$K$10:$K$309)=0,"",LOOKUP(2,1/((ACTIVITY!$D$10:$D$309=LEFT($D$28,7))*(ACTIVITY!$O$10:$O$309=ROWS($B$40:B194))),ACTIVITY!$K$10:$K$309)),"")</f>
        <v/>
      </c>
      <c r="L194" s="34" t="str">
        <f>IFERROR(IF(LOOKUP(2,1/((ACTIVITY!$D$10:$D$309=LEFT($D$28,7))*(ACTIVITY!$O$10:$O$309=ROWS($B$40:B194))),ACTIVITY!$L$10:$L$309)=0,"",LOOKUP(2,1/((ACTIVITY!$D$10:$D$309=LEFT($D$28,7))*(ACTIVITY!$O$10:$O$309=ROWS($B$40:B194))),ACTIVITY!$L$10:$L$309)),"")</f>
        <v/>
      </c>
      <c r="M194" s="34"/>
    </row>
    <row r="195" spans="2:13" ht="24" customHeight="1">
      <c r="B195" s="33" t="str">
        <f>IFERROR(IF(LOOKUP(2,1/((ACTIVITY!$D$10:$D$309=LEFT($D$28,7))*(ACTIVITY!$O$10:$O$309=ROWS($B$40:B195))),ACTIVITY!$F$10:$F$309)=0,"",LOOKUP(2,1/((ACTIVITY!$D$10:$D$309=LEFT($D$28,7))*(ACTIVITY!$O$10:$O$309=ROWS($B$40:B195))),ACTIVITY!$F$10:$F$309)),"")</f>
        <v/>
      </c>
      <c r="C195" s="34" t="str">
        <f>IFERROR(IF(LOOKUP(2,1/((ACTIVITY!$D$10:$D$309=LEFT($D$28,7))*(ACTIVITY!$O$10:$O$309=ROWS($B$40:B195))),ACTIVITY!$G$10:$G$309)=0,"",LOOKUP(2,1/((ACTIVITY!$D$10:$D$309=LEFT($D$28,7))*(ACTIVITY!$O$10:$O$309=ROWS($B$40:B195))),ACTIVITY!$G$10:$G$309)),"")</f>
        <v/>
      </c>
      <c r="D195" s="34"/>
      <c r="E195" s="88" t="str">
        <f>IFERROR(IF(LOOKUP(2,1/((ACTIVITY!$D$10:$D$309=LEFT($D$28,7))*(ACTIVITY!$O$10:$O$309=ROWS($B$40:B195))),ACTIVITY!$H$10:$H$309)=0,"",LOOKUP(2,1/((ACTIVITY!$D$10:$D$309=LEFT($D$28,7))*(ACTIVITY!$O$10:$O$309=ROWS($B$40:B195))),ACTIVITY!$H$10:$H$309)),"")</f>
        <v/>
      </c>
      <c r="F195" s="88"/>
      <c r="G195" s="34" t="str">
        <f>IFERROR(IF(LOOKUP(2,1/((ACTIVITY!$D$10:$D$309=LEFT($D$28,7))*(ACTIVITY!$O$10:$O$309=ROWS($B$40:B195))),ACTIVITY!$I$10:$I$309)=0,"",LOOKUP(2,1/((ACTIVITY!$D$10:$D$309=LEFT($D$28,7))*(ACTIVITY!$O$10:$O$309=ROWS($B$40:B195))),ACTIVITY!$I$10:$I$309)),"")</f>
        <v/>
      </c>
      <c r="H195" s="34"/>
      <c r="I195" s="88" t="str">
        <f>IFERROR(IF(LOOKUP(2,1/((ACTIVITY!$D$10:$D$309=LEFT($D$28,7))*(ACTIVITY!$O$10:$O$309=ROWS($B$40:B195))),ACTIVITY!$J$10:$J$309)=0,"",LOOKUP(2,1/((ACTIVITY!$D$10:$D$309=LEFT($D$28,7))*(ACTIVITY!$O$10:$O$309=ROWS($B$40:B195))),ACTIVITY!$J$10:$J$309)),"")</f>
        <v/>
      </c>
      <c r="J195" s="88"/>
      <c r="K195" s="34" t="str">
        <f>IFERROR(IF(LOOKUP(2,1/((ACTIVITY!$D$10:$D$309=LEFT($D$28,7))*(ACTIVITY!$O$10:$O$309=ROWS($B$40:B195))),ACTIVITY!$K$10:$K$309)=0,"",LOOKUP(2,1/((ACTIVITY!$D$10:$D$309=LEFT($D$28,7))*(ACTIVITY!$O$10:$O$309=ROWS($B$40:B195))),ACTIVITY!$K$10:$K$309)),"")</f>
        <v/>
      </c>
      <c r="L195" s="34" t="str">
        <f>IFERROR(IF(LOOKUP(2,1/((ACTIVITY!$D$10:$D$309=LEFT($D$28,7))*(ACTIVITY!$O$10:$O$309=ROWS($B$40:B195))),ACTIVITY!$L$10:$L$309)=0,"",LOOKUP(2,1/((ACTIVITY!$D$10:$D$309=LEFT($D$28,7))*(ACTIVITY!$O$10:$O$309=ROWS($B$40:B195))),ACTIVITY!$L$10:$L$309)),"")</f>
        <v/>
      </c>
      <c r="M195" s="34"/>
    </row>
    <row r="196" spans="2:13" ht="24" customHeight="1">
      <c r="B196" s="33" t="str">
        <f>IFERROR(IF(LOOKUP(2,1/((ACTIVITY!$D$10:$D$309=LEFT($D$28,7))*(ACTIVITY!$O$10:$O$309=ROWS($B$40:B196))),ACTIVITY!$F$10:$F$309)=0,"",LOOKUP(2,1/((ACTIVITY!$D$10:$D$309=LEFT($D$28,7))*(ACTIVITY!$O$10:$O$309=ROWS($B$40:B196))),ACTIVITY!$F$10:$F$309)),"")</f>
        <v/>
      </c>
      <c r="C196" s="34" t="str">
        <f>IFERROR(IF(LOOKUP(2,1/((ACTIVITY!$D$10:$D$309=LEFT($D$28,7))*(ACTIVITY!$O$10:$O$309=ROWS($B$40:B196))),ACTIVITY!$G$10:$G$309)=0,"",LOOKUP(2,1/((ACTIVITY!$D$10:$D$309=LEFT($D$28,7))*(ACTIVITY!$O$10:$O$309=ROWS($B$40:B196))),ACTIVITY!$G$10:$G$309)),"")</f>
        <v/>
      </c>
      <c r="D196" s="34"/>
      <c r="E196" s="88" t="str">
        <f>IFERROR(IF(LOOKUP(2,1/((ACTIVITY!$D$10:$D$309=LEFT($D$28,7))*(ACTIVITY!$O$10:$O$309=ROWS($B$40:B196))),ACTIVITY!$H$10:$H$309)=0,"",LOOKUP(2,1/((ACTIVITY!$D$10:$D$309=LEFT($D$28,7))*(ACTIVITY!$O$10:$O$309=ROWS($B$40:B196))),ACTIVITY!$H$10:$H$309)),"")</f>
        <v/>
      </c>
      <c r="F196" s="88"/>
      <c r="G196" s="34" t="str">
        <f>IFERROR(IF(LOOKUP(2,1/((ACTIVITY!$D$10:$D$309=LEFT($D$28,7))*(ACTIVITY!$O$10:$O$309=ROWS($B$40:B196))),ACTIVITY!$I$10:$I$309)=0,"",LOOKUP(2,1/((ACTIVITY!$D$10:$D$309=LEFT($D$28,7))*(ACTIVITY!$O$10:$O$309=ROWS($B$40:B196))),ACTIVITY!$I$10:$I$309)),"")</f>
        <v/>
      </c>
      <c r="H196" s="34"/>
      <c r="I196" s="88" t="str">
        <f>IFERROR(IF(LOOKUP(2,1/((ACTIVITY!$D$10:$D$309=LEFT($D$28,7))*(ACTIVITY!$O$10:$O$309=ROWS($B$40:B196))),ACTIVITY!$J$10:$J$309)=0,"",LOOKUP(2,1/((ACTIVITY!$D$10:$D$309=LEFT($D$28,7))*(ACTIVITY!$O$10:$O$309=ROWS($B$40:B196))),ACTIVITY!$J$10:$J$309)),"")</f>
        <v/>
      </c>
      <c r="J196" s="88"/>
      <c r="K196" s="34" t="str">
        <f>IFERROR(IF(LOOKUP(2,1/((ACTIVITY!$D$10:$D$309=LEFT($D$28,7))*(ACTIVITY!$O$10:$O$309=ROWS($B$40:B196))),ACTIVITY!$K$10:$K$309)=0,"",LOOKUP(2,1/((ACTIVITY!$D$10:$D$309=LEFT($D$28,7))*(ACTIVITY!$O$10:$O$309=ROWS($B$40:B196))),ACTIVITY!$K$10:$K$309)),"")</f>
        <v/>
      </c>
      <c r="L196" s="34" t="str">
        <f>IFERROR(IF(LOOKUP(2,1/((ACTIVITY!$D$10:$D$309=LEFT($D$28,7))*(ACTIVITY!$O$10:$O$309=ROWS($B$40:B196))),ACTIVITY!$L$10:$L$309)=0,"",LOOKUP(2,1/((ACTIVITY!$D$10:$D$309=LEFT($D$28,7))*(ACTIVITY!$O$10:$O$309=ROWS($B$40:B196))),ACTIVITY!$L$10:$L$309)),"")</f>
        <v/>
      </c>
      <c r="M196" s="34"/>
    </row>
    <row r="197" spans="2:13" ht="24" customHeight="1">
      <c r="B197" s="33" t="str">
        <f>IFERROR(IF(LOOKUP(2,1/((ACTIVITY!$D$10:$D$309=LEFT($D$28,7))*(ACTIVITY!$O$10:$O$309=ROWS($B$40:B197))),ACTIVITY!$F$10:$F$309)=0,"",LOOKUP(2,1/((ACTIVITY!$D$10:$D$309=LEFT($D$28,7))*(ACTIVITY!$O$10:$O$309=ROWS($B$40:B197))),ACTIVITY!$F$10:$F$309)),"")</f>
        <v/>
      </c>
      <c r="C197" s="34" t="str">
        <f>IFERROR(IF(LOOKUP(2,1/((ACTIVITY!$D$10:$D$309=LEFT($D$28,7))*(ACTIVITY!$O$10:$O$309=ROWS($B$40:B197))),ACTIVITY!$G$10:$G$309)=0,"",LOOKUP(2,1/((ACTIVITY!$D$10:$D$309=LEFT($D$28,7))*(ACTIVITY!$O$10:$O$309=ROWS($B$40:B197))),ACTIVITY!$G$10:$G$309)),"")</f>
        <v/>
      </c>
      <c r="D197" s="34"/>
      <c r="E197" s="88" t="str">
        <f>IFERROR(IF(LOOKUP(2,1/((ACTIVITY!$D$10:$D$309=LEFT($D$28,7))*(ACTIVITY!$O$10:$O$309=ROWS($B$40:B197))),ACTIVITY!$H$10:$H$309)=0,"",LOOKUP(2,1/((ACTIVITY!$D$10:$D$309=LEFT($D$28,7))*(ACTIVITY!$O$10:$O$309=ROWS($B$40:B197))),ACTIVITY!$H$10:$H$309)),"")</f>
        <v/>
      </c>
      <c r="F197" s="88"/>
      <c r="G197" s="34" t="str">
        <f>IFERROR(IF(LOOKUP(2,1/((ACTIVITY!$D$10:$D$309=LEFT($D$28,7))*(ACTIVITY!$O$10:$O$309=ROWS($B$40:B197))),ACTIVITY!$I$10:$I$309)=0,"",LOOKUP(2,1/((ACTIVITY!$D$10:$D$309=LEFT($D$28,7))*(ACTIVITY!$O$10:$O$309=ROWS($B$40:B197))),ACTIVITY!$I$10:$I$309)),"")</f>
        <v/>
      </c>
      <c r="H197" s="34"/>
      <c r="I197" s="88" t="str">
        <f>IFERROR(IF(LOOKUP(2,1/((ACTIVITY!$D$10:$D$309=LEFT($D$28,7))*(ACTIVITY!$O$10:$O$309=ROWS($B$40:B197))),ACTIVITY!$J$10:$J$309)=0,"",LOOKUP(2,1/((ACTIVITY!$D$10:$D$309=LEFT($D$28,7))*(ACTIVITY!$O$10:$O$309=ROWS($B$40:B197))),ACTIVITY!$J$10:$J$309)),"")</f>
        <v/>
      </c>
      <c r="J197" s="88"/>
      <c r="K197" s="34" t="str">
        <f>IFERROR(IF(LOOKUP(2,1/((ACTIVITY!$D$10:$D$309=LEFT($D$28,7))*(ACTIVITY!$O$10:$O$309=ROWS($B$40:B197))),ACTIVITY!$K$10:$K$309)=0,"",LOOKUP(2,1/((ACTIVITY!$D$10:$D$309=LEFT($D$28,7))*(ACTIVITY!$O$10:$O$309=ROWS($B$40:B197))),ACTIVITY!$K$10:$K$309)),"")</f>
        <v/>
      </c>
      <c r="L197" s="34" t="str">
        <f>IFERROR(IF(LOOKUP(2,1/((ACTIVITY!$D$10:$D$309=LEFT($D$28,7))*(ACTIVITY!$O$10:$O$309=ROWS($B$40:B197))),ACTIVITY!$L$10:$L$309)=0,"",LOOKUP(2,1/((ACTIVITY!$D$10:$D$309=LEFT($D$28,7))*(ACTIVITY!$O$10:$O$309=ROWS($B$40:B197))),ACTIVITY!$L$10:$L$309)),"")</f>
        <v/>
      </c>
      <c r="M197" s="34"/>
    </row>
    <row r="198" spans="2:13" ht="24" customHeight="1">
      <c r="B198" s="33" t="str">
        <f>IFERROR(IF(LOOKUP(2,1/((ACTIVITY!$D$10:$D$309=LEFT($D$28,7))*(ACTIVITY!$O$10:$O$309=ROWS($B$40:B198))),ACTIVITY!$F$10:$F$309)=0,"",LOOKUP(2,1/((ACTIVITY!$D$10:$D$309=LEFT($D$28,7))*(ACTIVITY!$O$10:$O$309=ROWS($B$40:B198))),ACTIVITY!$F$10:$F$309)),"")</f>
        <v/>
      </c>
      <c r="C198" s="34" t="str">
        <f>IFERROR(IF(LOOKUP(2,1/((ACTIVITY!$D$10:$D$309=LEFT($D$28,7))*(ACTIVITY!$O$10:$O$309=ROWS($B$40:B198))),ACTIVITY!$G$10:$G$309)=0,"",LOOKUP(2,1/((ACTIVITY!$D$10:$D$309=LEFT($D$28,7))*(ACTIVITY!$O$10:$O$309=ROWS($B$40:B198))),ACTIVITY!$G$10:$G$309)),"")</f>
        <v/>
      </c>
      <c r="D198" s="34"/>
      <c r="E198" s="88" t="str">
        <f>IFERROR(IF(LOOKUP(2,1/((ACTIVITY!$D$10:$D$309=LEFT($D$28,7))*(ACTIVITY!$O$10:$O$309=ROWS($B$40:B198))),ACTIVITY!$H$10:$H$309)=0,"",LOOKUP(2,1/((ACTIVITY!$D$10:$D$309=LEFT($D$28,7))*(ACTIVITY!$O$10:$O$309=ROWS($B$40:B198))),ACTIVITY!$H$10:$H$309)),"")</f>
        <v/>
      </c>
      <c r="F198" s="88"/>
      <c r="G198" s="34" t="str">
        <f>IFERROR(IF(LOOKUP(2,1/((ACTIVITY!$D$10:$D$309=LEFT($D$28,7))*(ACTIVITY!$O$10:$O$309=ROWS($B$40:B198))),ACTIVITY!$I$10:$I$309)=0,"",LOOKUP(2,1/((ACTIVITY!$D$10:$D$309=LEFT($D$28,7))*(ACTIVITY!$O$10:$O$309=ROWS($B$40:B198))),ACTIVITY!$I$10:$I$309)),"")</f>
        <v/>
      </c>
      <c r="H198" s="34"/>
      <c r="I198" s="88" t="str">
        <f>IFERROR(IF(LOOKUP(2,1/((ACTIVITY!$D$10:$D$309=LEFT($D$28,7))*(ACTIVITY!$O$10:$O$309=ROWS($B$40:B198))),ACTIVITY!$J$10:$J$309)=0,"",LOOKUP(2,1/((ACTIVITY!$D$10:$D$309=LEFT($D$28,7))*(ACTIVITY!$O$10:$O$309=ROWS($B$40:B198))),ACTIVITY!$J$10:$J$309)),"")</f>
        <v/>
      </c>
      <c r="J198" s="88"/>
      <c r="K198" s="34" t="str">
        <f>IFERROR(IF(LOOKUP(2,1/((ACTIVITY!$D$10:$D$309=LEFT($D$28,7))*(ACTIVITY!$O$10:$O$309=ROWS($B$40:B198))),ACTIVITY!$K$10:$K$309)=0,"",LOOKUP(2,1/((ACTIVITY!$D$10:$D$309=LEFT($D$28,7))*(ACTIVITY!$O$10:$O$309=ROWS($B$40:B198))),ACTIVITY!$K$10:$K$309)),"")</f>
        <v/>
      </c>
      <c r="L198" s="34" t="str">
        <f>IFERROR(IF(LOOKUP(2,1/((ACTIVITY!$D$10:$D$309=LEFT($D$28,7))*(ACTIVITY!$O$10:$O$309=ROWS($B$40:B198))),ACTIVITY!$L$10:$L$309)=0,"",LOOKUP(2,1/((ACTIVITY!$D$10:$D$309=LEFT($D$28,7))*(ACTIVITY!$O$10:$O$309=ROWS($B$40:B198))),ACTIVITY!$L$10:$L$309)),"")</f>
        <v/>
      </c>
      <c r="M198" s="34"/>
    </row>
    <row r="199" spans="2:13" ht="24" customHeight="1">
      <c r="B199" s="33" t="str">
        <f>IFERROR(IF(LOOKUP(2,1/((ACTIVITY!$D$10:$D$309=LEFT($D$28,7))*(ACTIVITY!$O$10:$O$309=ROWS($B$40:B199))),ACTIVITY!$F$10:$F$309)=0,"",LOOKUP(2,1/((ACTIVITY!$D$10:$D$309=LEFT($D$28,7))*(ACTIVITY!$O$10:$O$309=ROWS($B$40:B199))),ACTIVITY!$F$10:$F$309)),"")</f>
        <v/>
      </c>
      <c r="C199" s="34" t="str">
        <f>IFERROR(IF(LOOKUP(2,1/((ACTIVITY!$D$10:$D$309=LEFT($D$28,7))*(ACTIVITY!$O$10:$O$309=ROWS($B$40:B199))),ACTIVITY!$G$10:$G$309)=0,"",LOOKUP(2,1/((ACTIVITY!$D$10:$D$309=LEFT($D$28,7))*(ACTIVITY!$O$10:$O$309=ROWS($B$40:B199))),ACTIVITY!$G$10:$G$309)),"")</f>
        <v/>
      </c>
      <c r="D199" s="34"/>
      <c r="E199" s="88" t="str">
        <f>IFERROR(IF(LOOKUP(2,1/((ACTIVITY!$D$10:$D$309=LEFT($D$28,7))*(ACTIVITY!$O$10:$O$309=ROWS($B$40:B199))),ACTIVITY!$H$10:$H$309)=0,"",LOOKUP(2,1/((ACTIVITY!$D$10:$D$309=LEFT($D$28,7))*(ACTIVITY!$O$10:$O$309=ROWS($B$40:B199))),ACTIVITY!$H$10:$H$309)),"")</f>
        <v/>
      </c>
      <c r="F199" s="88"/>
      <c r="G199" s="34" t="str">
        <f>IFERROR(IF(LOOKUP(2,1/((ACTIVITY!$D$10:$D$309=LEFT($D$28,7))*(ACTIVITY!$O$10:$O$309=ROWS($B$40:B199))),ACTIVITY!$I$10:$I$309)=0,"",LOOKUP(2,1/((ACTIVITY!$D$10:$D$309=LEFT($D$28,7))*(ACTIVITY!$O$10:$O$309=ROWS($B$40:B199))),ACTIVITY!$I$10:$I$309)),"")</f>
        <v/>
      </c>
      <c r="H199" s="34"/>
      <c r="I199" s="88" t="str">
        <f>IFERROR(IF(LOOKUP(2,1/((ACTIVITY!$D$10:$D$309=LEFT($D$28,7))*(ACTIVITY!$O$10:$O$309=ROWS($B$40:B199))),ACTIVITY!$J$10:$J$309)=0,"",LOOKUP(2,1/((ACTIVITY!$D$10:$D$309=LEFT($D$28,7))*(ACTIVITY!$O$10:$O$309=ROWS($B$40:B199))),ACTIVITY!$J$10:$J$309)),"")</f>
        <v/>
      </c>
      <c r="J199" s="88"/>
      <c r="K199" s="34" t="str">
        <f>IFERROR(IF(LOOKUP(2,1/((ACTIVITY!$D$10:$D$309=LEFT($D$28,7))*(ACTIVITY!$O$10:$O$309=ROWS($B$40:B199))),ACTIVITY!$K$10:$K$309)=0,"",LOOKUP(2,1/((ACTIVITY!$D$10:$D$309=LEFT($D$28,7))*(ACTIVITY!$O$10:$O$309=ROWS($B$40:B199))),ACTIVITY!$K$10:$K$309)),"")</f>
        <v/>
      </c>
      <c r="L199" s="34" t="str">
        <f>IFERROR(IF(LOOKUP(2,1/((ACTIVITY!$D$10:$D$309=LEFT($D$28,7))*(ACTIVITY!$O$10:$O$309=ROWS($B$40:B199))),ACTIVITY!$L$10:$L$309)=0,"",LOOKUP(2,1/((ACTIVITY!$D$10:$D$309=LEFT($D$28,7))*(ACTIVITY!$O$10:$O$309=ROWS($B$40:B199))),ACTIVITY!$L$10:$L$309)),"")</f>
        <v/>
      </c>
      <c r="M199" s="34"/>
    </row>
    <row r="200" spans="2:13" ht="24" customHeight="1">
      <c r="B200" s="33" t="str">
        <f>IFERROR(IF(LOOKUP(2,1/((ACTIVITY!$D$10:$D$309=LEFT($D$28,7))*(ACTIVITY!$O$10:$O$309=ROWS($B$40:B200))),ACTIVITY!$F$10:$F$309)=0,"",LOOKUP(2,1/((ACTIVITY!$D$10:$D$309=LEFT($D$28,7))*(ACTIVITY!$O$10:$O$309=ROWS($B$40:B200))),ACTIVITY!$F$10:$F$309)),"")</f>
        <v/>
      </c>
      <c r="C200" s="34" t="str">
        <f>IFERROR(IF(LOOKUP(2,1/((ACTIVITY!$D$10:$D$309=LEFT($D$28,7))*(ACTIVITY!$O$10:$O$309=ROWS($B$40:B200))),ACTIVITY!$G$10:$G$309)=0,"",LOOKUP(2,1/((ACTIVITY!$D$10:$D$309=LEFT($D$28,7))*(ACTIVITY!$O$10:$O$309=ROWS($B$40:B200))),ACTIVITY!$G$10:$G$309)),"")</f>
        <v/>
      </c>
      <c r="D200" s="34"/>
      <c r="E200" s="88" t="str">
        <f>IFERROR(IF(LOOKUP(2,1/((ACTIVITY!$D$10:$D$309=LEFT($D$28,7))*(ACTIVITY!$O$10:$O$309=ROWS($B$40:B200))),ACTIVITY!$H$10:$H$309)=0,"",LOOKUP(2,1/((ACTIVITY!$D$10:$D$309=LEFT($D$28,7))*(ACTIVITY!$O$10:$O$309=ROWS($B$40:B200))),ACTIVITY!$H$10:$H$309)),"")</f>
        <v/>
      </c>
      <c r="F200" s="88"/>
      <c r="G200" s="34" t="str">
        <f>IFERROR(IF(LOOKUP(2,1/((ACTIVITY!$D$10:$D$309=LEFT($D$28,7))*(ACTIVITY!$O$10:$O$309=ROWS($B$40:B200))),ACTIVITY!$I$10:$I$309)=0,"",LOOKUP(2,1/((ACTIVITY!$D$10:$D$309=LEFT($D$28,7))*(ACTIVITY!$O$10:$O$309=ROWS($B$40:B200))),ACTIVITY!$I$10:$I$309)),"")</f>
        <v/>
      </c>
      <c r="H200" s="34"/>
      <c r="I200" s="88" t="str">
        <f>IFERROR(IF(LOOKUP(2,1/((ACTIVITY!$D$10:$D$309=LEFT($D$28,7))*(ACTIVITY!$O$10:$O$309=ROWS($B$40:B200))),ACTIVITY!$J$10:$J$309)=0,"",LOOKUP(2,1/((ACTIVITY!$D$10:$D$309=LEFT($D$28,7))*(ACTIVITY!$O$10:$O$309=ROWS($B$40:B200))),ACTIVITY!$J$10:$J$309)),"")</f>
        <v/>
      </c>
      <c r="J200" s="88"/>
      <c r="K200" s="34" t="str">
        <f>IFERROR(IF(LOOKUP(2,1/((ACTIVITY!$D$10:$D$309=LEFT($D$28,7))*(ACTIVITY!$O$10:$O$309=ROWS($B$40:B200))),ACTIVITY!$K$10:$K$309)=0,"",LOOKUP(2,1/((ACTIVITY!$D$10:$D$309=LEFT($D$28,7))*(ACTIVITY!$O$10:$O$309=ROWS($B$40:B200))),ACTIVITY!$K$10:$K$309)),"")</f>
        <v/>
      </c>
      <c r="L200" s="34" t="str">
        <f>IFERROR(IF(LOOKUP(2,1/((ACTIVITY!$D$10:$D$309=LEFT($D$28,7))*(ACTIVITY!$O$10:$O$309=ROWS($B$40:B200))),ACTIVITY!$L$10:$L$309)=0,"",LOOKUP(2,1/((ACTIVITY!$D$10:$D$309=LEFT($D$28,7))*(ACTIVITY!$O$10:$O$309=ROWS($B$40:B200))),ACTIVITY!$L$10:$L$309)),"")</f>
        <v/>
      </c>
      <c r="M200" s="34"/>
    </row>
    <row r="201" spans="2:13" ht="24" customHeight="1">
      <c r="B201" s="33" t="str">
        <f>IFERROR(IF(LOOKUP(2,1/((ACTIVITY!$D$10:$D$309=LEFT($D$28,7))*(ACTIVITY!$O$10:$O$309=ROWS($B$40:B201))),ACTIVITY!$F$10:$F$309)=0,"",LOOKUP(2,1/((ACTIVITY!$D$10:$D$309=LEFT($D$28,7))*(ACTIVITY!$O$10:$O$309=ROWS($B$40:B201))),ACTIVITY!$F$10:$F$309)),"")</f>
        <v/>
      </c>
      <c r="C201" s="34" t="str">
        <f>IFERROR(IF(LOOKUP(2,1/((ACTIVITY!$D$10:$D$309=LEFT($D$28,7))*(ACTIVITY!$O$10:$O$309=ROWS($B$40:B201))),ACTIVITY!$G$10:$G$309)=0,"",LOOKUP(2,1/((ACTIVITY!$D$10:$D$309=LEFT($D$28,7))*(ACTIVITY!$O$10:$O$309=ROWS($B$40:B201))),ACTIVITY!$G$10:$G$309)),"")</f>
        <v/>
      </c>
      <c r="D201" s="34"/>
      <c r="E201" s="88" t="str">
        <f>IFERROR(IF(LOOKUP(2,1/((ACTIVITY!$D$10:$D$309=LEFT($D$28,7))*(ACTIVITY!$O$10:$O$309=ROWS($B$40:B201))),ACTIVITY!$H$10:$H$309)=0,"",LOOKUP(2,1/((ACTIVITY!$D$10:$D$309=LEFT($D$28,7))*(ACTIVITY!$O$10:$O$309=ROWS($B$40:B201))),ACTIVITY!$H$10:$H$309)),"")</f>
        <v/>
      </c>
      <c r="F201" s="88"/>
      <c r="G201" s="34" t="str">
        <f>IFERROR(IF(LOOKUP(2,1/((ACTIVITY!$D$10:$D$309=LEFT($D$28,7))*(ACTIVITY!$O$10:$O$309=ROWS($B$40:B201))),ACTIVITY!$I$10:$I$309)=0,"",LOOKUP(2,1/((ACTIVITY!$D$10:$D$309=LEFT($D$28,7))*(ACTIVITY!$O$10:$O$309=ROWS($B$40:B201))),ACTIVITY!$I$10:$I$309)),"")</f>
        <v/>
      </c>
      <c r="H201" s="34"/>
      <c r="I201" s="88" t="str">
        <f>IFERROR(IF(LOOKUP(2,1/((ACTIVITY!$D$10:$D$309=LEFT($D$28,7))*(ACTIVITY!$O$10:$O$309=ROWS($B$40:B201))),ACTIVITY!$J$10:$J$309)=0,"",LOOKUP(2,1/((ACTIVITY!$D$10:$D$309=LEFT($D$28,7))*(ACTIVITY!$O$10:$O$309=ROWS($B$40:B201))),ACTIVITY!$J$10:$J$309)),"")</f>
        <v/>
      </c>
      <c r="J201" s="88"/>
      <c r="K201" s="34" t="str">
        <f>IFERROR(IF(LOOKUP(2,1/((ACTIVITY!$D$10:$D$309=LEFT($D$28,7))*(ACTIVITY!$O$10:$O$309=ROWS($B$40:B201))),ACTIVITY!$K$10:$K$309)=0,"",LOOKUP(2,1/((ACTIVITY!$D$10:$D$309=LEFT($D$28,7))*(ACTIVITY!$O$10:$O$309=ROWS($B$40:B201))),ACTIVITY!$K$10:$K$309)),"")</f>
        <v/>
      </c>
      <c r="L201" s="34" t="str">
        <f>IFERROR(IF(LOOKUP(2,1/((ACTIVITY!$D$10:$D$309=LEFT($D$28,7))*(ACTIVITY!$O$10:$O$309=ROWS($B$40:B201))),ACTIVITY!$L$10:$L$309)=0,"",LOOKUP(2,1/((ACTIVITY!$D$10:$D$309=LEFT($D$28,7))*(ACTIVITY!$O$10:$O$309=ROWS($B$40:B201))),ACTIVITY!$L$10:$L$309)),"")</f>
        <v/>
      </c>
      <c r="M201" s="34"/>
    </row>
    <row r="202" spans="2:13" ht="24" customHeight="1">
      <c r="B202" s="33" t="str">
        <f>IFERROR(IF(LOOKUP(2,1/((ACTIVITY!$D$10:$D$309=LEFT($D$28,7))*(ACTIVITY!$O$10:$O$309=ROWS($B$40:B202))),ACTIVITY!$F$10:$F$309)=0,"",LOOKUP(2,1/((ACTIVITY!$D$10:$D$309=LEFT($D$28,7))*(ACTIVITY!$O$10:$O$309=ROWS($B$40:B202))),ACTIVITY!$F$10:$F$309)),"")</f>
        <v/>
      </c>
      <c r="C202" s="34" t="str">
        <f>IFERROR(IF(LOOKUP(2,1/((ACTIVITY!$D$10:$D$309=LEFT($D$28,7))*(ACTIVITY!$O$10:$O$309=ROWS($B$40:B202))),ACTIVITY!$G$10:$G$309)=0,"",LOOKUP(2,1/((ACTIVITY!$D$10:$D$309=LEFT($D$28,7))*(ACTIVITY!$O$10:$O$309=ROWS($B$40:B202))),ACTIVITY!$G$10:$G$309)),"")</f>
        <v/>
      </c>
      <c r="D202" s="34"/>
      <c r="E202" s="88" t="str">
        <f>IFERROR(IF(LOOKUP(2,1/((ACTIVITY!$D$10:$D$309=LEFT($D$28,7))*(ACTIVITY!$O$10:$O$309=ROWS($B$40:B202))),ACTIVITY!$H$10:$H$309)=0,"",LOOKUP(2,1/((ACTIVITY!$D$10:$D$309=LEFT($D$28,7))*(ACTIVITY!$O$10:$O$309=ROWS($B$40:B202))),ACTIVITY!$H$10:$H$309)),"")</f>
        <v/>
      </c>
      <c r="F202" s="88"/>
      <c r="G202" s="34" t="str">
        <f>IFERROR(IF(LOOKUP(2,1/((ACTIVITY!$D$10:$D$309=LEFT($D$28,7))*(ACTIVITY!$O$10:$O$309=ROWS($B$40:B202))),ACTIVITY!$I$10:$I$309)=0,"",LOOKUP(2,1/((ACTIVITY!$D$10:$D$309=LEFT($D$28,7))*(ACTIVITY!$O$10:$O$309=ROWS($B$40:B202))),ACTIVITY!$I$10:$I$309)),"")</f>
        <v/>
      </c>
      <c r="H202" s="34"/>
      <c r="I202" s="88" t="str">
        <f>IFERROR(IF(LOOKUP(2,1/((ACTIVITY!$D$10:$D$309=LEFT($D$28,7))*(ACTIVITY!$O$10:$O$309=ROWS($B$40:B202))),ACTIVITY!$J$10:$J$309)=0,"",LOOKUP(2,1/((ACTIVITY!$D$10:$D$309=LEFT($D$28,7))*(ACTIVITY!$O$10:$O$309=ROWS($B$40:B202))),ACTIVITY!$J$10:$J$309)),"")</f>
        <v/>
      </c>
      <c r="J202" s="88"/>
      <c r="K202" s="34" t="str">
        <f>IFERROR(IF(LOOKUP(2,1/((ACTIVITY!$D$10:$D$309=LEFT($D$28,7))*(ACTIVITY!$O$10:$O$309=ROWS($B$40:B202))),ACTIVITY!$K$10:$K$309)=0,"",LOOKUP(2,1/((ACTIVITY!$D$10:$D$309=LEFT($D$28,7))*(ACTIVITY!$O$10:$O$309=ROWS($B$40:B202))),ACTIVITY!$K$10:$K$309)),"")</f>
        <v/>
      </c>
      <c r="L202" s="34" t="str">
        <f>IFERROR(IF(LOOKUP(2,1/((ACTIVITY!$D$10:$D$309=LEFT($D$28,7))*(ACTIVITY!$O$10:$O$309=ROWS($B$40:B202))),ACTIVITY!$L$10:$L$309)=0,"",LOOKUP(2,1/((ACTIVITY!$D$10:$D$309=LEFT($D$28,7))*(ACTIVITY!$O$10:$O$309=ROWS($B$40:B202))),ACTIVITY!$L$10:$L$309)),"")</f>
        <v/>
      </c>
      <c r="M202" s="34"/>
    </row>
    <row r="203" spans="2:13" ht="24" customHeight="1">
      <c r="B203" s="33" t="str">
        <f>IFERROR(IF(LOOKUP(2,1/((ACTIVITY!$D$10:$D$309=LEFT($D$28,7))*(ACTIVITY!$O$10:$O$309=ROWS($B$40:B203))),ACTIVITY!$F$10:$F$309)=0,"",LOOKUP(2,1/((ACTIVITY!$D$10:$D$309=LEFT($D$28,7))*(ACTIVITY!$O$10:$O$309=ROWS($B$40:B203))),ACTIVITY!$F$10:$F$309)),"")</f>
        <v/>
      </c>
      <c r="C203" s="34" t="str">
        <f>IFERROR(IF(LOOKUP(2,1/((ACTIVITY!$D$10:$D$309=LEFT($D$28,7))*(ACTIVITY!$O$10:$O$309=ROWS($B$40:B203))),ACTIVITY!$G$10:$G$309)=0,"",LOOKUP(2,1/((ACTIVITY!$D$10:$D$309=LEFT($D$28,7))*(ACTIVITY!$O$10:$O$309=ROWS($B$40:B203))),ACTIVITY!$G$10:$G$309)),"")</f>
        <v/>
      </c>
      <c r="D203" s="34"/>
      <c r="E203" s="88" t="str">
        <f>IFERROR(IF(LOOKUP(2,1/((ACTIVITY!$D$10:$D$309=LEFT($D$28,7))*(ACTIVITY!$O$10:$O$309=ROWS($B$40:B203))),ACTIVITY!$H$10:$H$309)=0,"",LOOKUP(2,1/((ACTIVITY!$D$10:$D$309=LEFT($D$28,7))*(ACTIVITY!$O$10:$O$309=ROWS($B$40:B203))),ACTIVITY!$H$10:$H$309)),"")</f>
        <v/>
      </c>
      <c r="F203" s="88"/>
      <c r="G203" s="34" t="str">
        <f>IFERROR(IF(LOOKUP(2,1/((ACTIVITY!$D$10:$D$309=LEFT($D$28,7))*(ACTIVITY!$O$10:$O$309=ROWS($B$40:B203))),ACTIVITY!$I$10:$I$309)=0,"",LOOKUP(2,1/((ACTIVITY!$D$10:$D$309=LEFT($D$28,7))*(ACTIVITY!$O$10:$O$309=ROWS($B$40:B203))),ACTIVITY!$I$10:$I$309)),"")</f>
        <v/>
      </c>
      <c r="H203" s="34"/>
      <c r="I203" s="88" t="str">
        <f>IFERROR(IF(LOOKUP(2,1/((ACTIVITY!$D$10:$D$309=LEFT($D$28,7))*(ACTIVITY!$O$10:$O$309=ROWS($B$40:B203))),ACTIVITY!$J$10:$J$309)=0,"",LOOKUP(2,1/((ACTIVITY!$D$10:$D$309=LEFT($D$28,7))*(ACTIVITY!$O$10:$O$309=ROWS($B$40:B203))),ACTIVITY!$J$10:$J$309)),"")</f>
        <v/>
      </c>
      <c r="J203" s="88"/>
      <c r="K203" s="34" t="str">
        <f>IFERROR(IF(LOOKUP(2,1/((ACTIVITY!$D$10:$D$309=LEFT($D$28,7))*(ACTIVITY!$O$10:$O$309=ROWS($B$40:B203))),ACTIVITY!$K$10:$K$309)=0,"",LOOKUP(2,1/((ACTIVITY!$D$10:$D$309=LEFT($D$28,7))*(ACTIVITY!$O$10:$O$309=ROWS($B$40:B203))),ACTIVITY!$K$10:$K$309)),"")</f>
        <v/>
      </c>
      <c r="L203" s="34" t="str">
        <f>IFERROR(IF(LOOKUP(2,1/((ACTIVITY!$D$10:$D$309=LEFT($D$28,7))*(ACTIVITY!$O$10:$O$309=ROWS($B$40:B203))),ACTIVITY!$L$10:$L$309)=0,"",LOOKUP(2,1/((ACTIVITY!$D$10:$D$309=LEFT($D$28,7))*(ACTIVITY!$O$10:$O$309=ROWS($B$40:B203))),ACTIVITY!$L$10:$L$309)),"")</f>
        <v/>
      </c>
      <c r="M203" s="34"/>
    </row>
    <row r="204" spans="2:13" ht="24" customHeight="1">
      <c r="B204" s="33" t="str">
        <f>IFERROR(IF(LOOKUP(2,1/((ACTIVITY!$D$10:$D$309=LEFT($D$28,7))*(ACTIVITY!$O$10:$O$309=ROWS($B$40:B204))),ACTIVITY!$F$10:$F$309)=0,"",LOOKUP(2,1/((ACTIVITY!$D$10:$D$309=LEFT($D$28,7))*(ACTIVITY!$O$10:$O$309=ROWS($B$40:B204))),ACTIVITY!$F$10:$F$309)),"")</f>
        <v/>
      </c>
      <c r="C204" s="34" t="str">
        <f>IFERROR(IF(LOOKUP(2,1/((ACTIVITY!$D$10:$D$309=LEFT($D$28,7))*(ACTIVITY!$O$10:$O$309=ROWS($B$40:B204))),ACTIVITY!$G$10:$G$309)=0,"",LOOKUP(2,1/((ACTIVITY!$D$10:$D$309=LEFT($D$28,7))*(ACTIVITY!$O$10:$O$309=ROWS($B$40:B204))),ACTIVITY!$G$10:$G$309)),"")</f>
        <v/>
      </c>
      <c r="D204" s="34"/>
      <c r="E204" s="88" t="str">
        <f>IFERROR(IF(LOOKUP(2,1/((ACTIVITY!$D$10:$D$309=LEFT($D$28,7))*(ACTIVITY!$O$10:$O$309=ROWS($B$40:B204))),ACTIVITY!$H$10:$H$309)=0,"",LOOKUP(2,1/((ACTIVITY!$D$10:$D$309=LEFT($D$28,7))*(ACTIVITY!$O$10:$O$309=ROWS($B$40:B204))),ACTIVITY!$H$10:$H$309)),"")</f>
        <v/>
      </c>
      <c r="F204" s="88"/>
      <c r="G204" s="34" t="str">
        <f>IFERROR(IF(LOOKUP(2,1/((ACTIVITY!$D$10:$D$309=LEFT($D$28,7))*(ACTIVITY!$O$10:$O$309=ROWS($B$40:B204))),ACTIVITY!$I$10:$I$309)=0,"",LOOKUP(2,1/((ACTIVITY!$D$10:$D$309=LEFT($D$28,7))*(ACTIVITY!$O$10:$O$309=ROWS($B$40:B204))),ACTIVITY!$I$10:$I$309)),"")</f>
        <v/>
      </c>
      <c r="H204" s="34"/>
      <c r="I204" s="88" t="str">
        <f>IFERROR(IF(LOOKUP(2,1/((ACTIVITY!$D$10:$D$309=LEFT($D$28,7))*(ACTIVITY!$O$10:$O$309=ROWS($B$40:B204))),ACTIVITY!$J$10:$J$309)=0,"",LOOKUP(2,1/((ACTIVITY!$D$10:$D$309=LEFT($D$28,7))*(ACTIVITY!$O$10:$O$309=ROWS($B$40:B204))),ACTIVITY!$J$10:$J$309)),"")</f>
        <v/>
      </c>
      <c r="J204" s="88"/>
      <c r="K204" s="34" t="str">
        <f>IFERROR(IF(LOOKUP(2,1/((ACTIVITY!$D$10:$D$309=LEFT($D$28,7))*(ACTIVITY!$O$10:$O$309=ROWS($B$40:B204))),ACTIVITY!$K$10:$K$309)=0,"",LOOKUP(2,1/((ACTIVITY!$D$10:$D$309=LEFT($D$28,7))*(ACTIVITY!$O$10:$O$309=ROWS($B$40:B204))),ACTIVITY!$K$10:$K$309)),"")</f>
        <v/>
      </c>
      <c r="L204" s="34" t="str">
        <f>IFERROR(IF(LOOKUP(2,1/((ACTIVITY!$D$10:$D$309=LEFT($D$28,7))*(ACTIVITY!$O$10:$O$309=ROWS($B$40:B204))),ACTIVITY!$L$10:$L$309)=0,"",LOOKUP(2,1/((ACTIVITY!$D$10:$D$309=LEFT($D$28,7))*(ACTIVITY!$O$10:$O$309=ROWS($B$40:B204))),ACTIVITY!$L$10:$L$309)),"")</f>
        <v/>
      </c>
      <c r="M204" s="34"/>
    </row>
    <row r="205" spans="2:13" ht="24" customHeight="1">
      <c r="B205" s="33" t="str">
        <f>IFERROR(IF(LOOKUP(2,1/((ACTIVITY!$D$10:$D$309=LEFT($D$28,7))*(ACTIVITY!$O$10:$O$309=ROWS($B$40:B205))),ACTIVITY!$F$10:$F$309)=0,"",LOOKUP(2,1/((ACTIVITY!$D$10:$D$309=LEFT($D$28,7))*(ACTIVITY!$O$10:$O$309=ROWS($B$40:B205))),ACTIVITY!$F$10:$F$309)),"")</f>
        <v/>
      </c>
      <c r="C205" s="34" t="str">
        <f>IFERROR(IF(LOOKUP(2,1/((ACTIVITY!$D$10:$D$309=LEFT($D$28,7))*(ACTIVITY!$O$10:$O$309=ROWS($B$40:B205))),ACTIVITY!$G$10:$G$309)=0,"",LOOKUP(2,1/((ACTIVITY!$D$10:$D$309=LEFT($D$28,7))*(ACTIVITY!$O$10:$O$309=ROWS($B$40:B205))),ACTIVITY!$G$10:$G$309)),"")</f>
        <v/>
      </c>
      <c r="D205" s="34"/>
      <c r="E205" s="88" t="str">
        <f>IFERROR(IF(LOOKUP(2,1/((ACTIVITY!$D$10:$D$309=LEFT($D$28,7))*(ACTIVITY!$O$10:$O$309=ROWS($B$40:B205))),ACTIVITY!$H$10:$H$309)=0,"",LOOKUP(2,1/((ACTIVITY!$D$10:$D$309=LEFT($D$28,7))*(ACTIVITY!$O$10:$O$309=ROWS($B$40:B205))),ACTIVITY!$H$10:$H$309)),"")</f>
        <v/>
      </c>
      <c r="F205" s="88"/>
      <c r="G205" s="34" t="str">
        <f>IFERROR(IF(LOOKUP(2,1/((ACTIVITY!$D$10:$D$309=LEFT($D$28,7))*(ACTIVITY!$O$10:$O$309=ROWS($B$40:B205))),ACTIVITY!$I$10:$I$309)=0,"",LOOKUP(2,1/((ACTIVITY!$D$10:$D$309=LEFT($D$28,7))*(ACTIVITY!$O$10:$O$309=ROWS($B$40:B205))),ACTIVITY!$I$10:$I$309)),"")</f>
        <v/>
      </c>
      <c r="H205" s="34"/>
      <c r="I205" s="88" t="str">
        <f>IFERROR(IF(LOOKUP(2,1/((ACTIVITY!$D$10:$D$309=LEFT($D$28,7))*(ACTIVITY!$O$10:$O$309=ROWS($B$40:B205))),ACTIVITY!$J$10:$J$309)=0,"",LOOKUP(2,1/((ACTIVITY!$D$10:$D$309=LEFT($D$28,7))*(ACTIVITY!$O$10:$O$309=ROWS($B$40:B205))),ACTIVITY!$J$10:$J$309)),"")</f>
        <v/>
      </c>
      <c r="J205" s="88"/>
      <c r="K205" s="34" t="str">
        <f>IFERROR(IF(LOOKUP(2,1/((ACTIVITY!$D$10:$D$309=LEFT($D$28,7))*(ACTIVITY!$O$10:$O$309=ROWS($B$40:B205))),ACTIVITY!$K$10:$K$309)=0,"",LOOKUP(2,1/((ACTIVITY!$D$10:$D$309=LEFT($D$28,7))*(ACTIVITY!$O$10:$O$309=ROWS($B$40:B205))),ACTIVITY!$K$10:$K$309)),"")</f>
        <v/>
      </c>
      <c r="L205" s="34" t="str">
        <f>IFERROR(IF(LOOKUP(2,1/((ACTIVITY!$D$10:$D$309=LEFT($D$28,7))*(ACTIVITY!$O$10:$O$309=ROWS($B$40:B205))),ACTIVITY!$L$10:$L$309)=0,"",LOOKUP(2,1/((ACTIVITY!$D$10:$D$309=LEFT($D$28,7))*(ACTIVITY!$O$10:$O$309=ROWS($B$40:B205))),ACTIVITY!$L$10:$L$309)),"")</f>
        <v/>
      </c>
      <c r="M205" s="34"/>
    </row>
    <row r="206" spans="2:13" ht="24" customHeight="1">
      <c r="B206" s="33" t="str">
        <f>IFERROR(IF(LOOKUP(2,1/((ACTIVITY!$D$10:$D$309=LEFT($D$28,7))*(ACTIVITY!$O$10:$O$309=ROWS($B$40:B206))),ACTIVITY!$F$10:$F$309)=0,"",LOOKUP(2,1/((ACTIVITY!$D$10:$D$309=LEFT($D$28,7))*(ACTIVITY!$O$10:$O$309=ROWS($B$40:B206))),ACTIVITY!$F$10:$F$309)),"")</f>
        <v/>
      </c>
      <c r="C206" s="34" t="str">
        <f>IFERROR(IF(LOOKUP(2,1/((ACTIVITY!$D$10:$D$309=LEFT($D$28,7))*(ACTIVITY!$O$10:$O$309=ROWS($B$40:B206))),ACTIVITY!$G$10:$G$309)=0,"",LOOKUP(2,1/((ACTIVITY!$D$10:$D$309=LEFT($D$28,7))*(ACTIVITY!$O$10:$O$309=ROWS($B$40:B206))),ACTIVITY!$G$10:$G$309)),"")</f>
        <v/>
      </c>
      <c r="D206" s="34"/>
      <c r="E206" s="88" t="str">
        <f>IFERROR(IF(LOOKUP(2,1/((ACTIVITY!$D$10:$D$309=LEFT($D$28,7))*(ACTIVITY!$O$10:$O$309=ROWS($B$40:B206))),ACTIVITY!$H$10:$H$309)=0,"",LOOKUP(2,1/((ACTIVITY!$D$10:$D$309=LEFT($D$28,7))*(ACTIVITY!$O$10:$O$309=ROWS($B$40:B206))),ACTIVITY!$H$10:$H$309)),"")</f>
        <v/>
      </c>
      <c r="F206" s="88"/>
      <c r="G206" s="34" t="str">
        <f>IFERROR(IF(LOOKUP(2,1/((ACTIVITY!$D$10:$D$309=LEFT($D$28,7))*(ACTIVITY!$O$10:$O$309=ROWS($B$40:B206))),ACTIVITY!$I$10:$I$309)=0,"",LOOKUP(2,1/((ACTIVITY!$D$10:$D$309=LEFT($D$28,7))*(ACTIVITY!$O$10:$O$309=ROWS($B$40:B206))),ACTIVITY!$I$10:$I$309)),"")</f>
        <v/>
      </c>
      <c r="H206" s="34"/>
      <c r="I206" s="88" t="str">
        <f>IFERROR(IF(LOOKUP(2,1/((ACTIVITY!$D$10:$D$309=LEFT($D$28,7))*(ACTIVITY!$O$10:$O$309=ROWS($B$40:B206))),ACTIVITY!$J$10:$J$309)=0,"",LOOKUP(2,1/((ACTIVITY!$D$10:$D$309=LEFT($D$28,7))*(ACTIVITY!$O$10:$O$309=ROWS($B$40:B206))),ACTIVITY!$J$10:$J$309)),"")</f>
        <v/>
      </c>
      <c r="J206" s="88"/>
      <c r="K206" s="34" t="str">
        <f>IFERROR(IF(LOOKUP(2,1/((ACTIVITY!$D$10:$D$309=LEFT($D$28,7))*(ACTIVITY!$O$10:$O$309=ROWS($B$40:B206))),ACTIVITY!$K$10:$K$309)=0,"",LOOKUP(2,1/((ACTIVITY!$D$10:$D$309=LEFT($D$28,7))*(ACTIVITY!$O$10:$O$309=ROWS($B$40:B206))),ACTIVITY!$K$10:$K$309)),"")</f>
        <v/>
      </c>
      <c r="L206" s="34" t="str">
        <f>IFERROR(IF(LOOKUP(2,1/((ACTIVITY!$D$10:$D$309=LEFT($D$28,7))*(ACTIVITY!$O$10:$O$309=ROWS($B$40:B206))),ACTIVITY!$L$10:$L$309)=0,"",LOOKUP(2,1/((ACTIVITY!$D$10:$D$309=LEFT($D$28,7))*(ACTIVITY!$O$10:$O$309=ROWS($B$40:B206))),ACTIVITY!$L$10:$L$309)),"")</f>
        <v/>
      </c>
      <c r="M206" s="34"/>
    </row>
    <row r="207" spans="2:13" ht="24" customHeight="1">
      <c r="B207" s="33" t="str">
        <f>IFERROR(IF(LOOKUP(2,1/((ACTIVITY!$D$10:$D$309=LEFT($D$28,7))*(ACTIVITY!$O$10:$O$309=ROWS($B$40:B207))),ACTIVITY!$F$10:$F$309)=0,"",LOOKUP(2,1/((ACTIVITY!$D$10:$D$309=LEFT($D$28,7))*(ACTIVITY!$O$10:$O$309=ROWS($B$40:B207))),ACTIVITY!$F$10:$F$309)),"")</f>
        <v/>
      </c>
      <c r="C207" s="34" t="str">
        <f>IFERROR(IF(LOOKUP(2,1/((ACTIVITY!$D$10:$D$309=LEFT($D$28,7))*(ACTIVITY!$O$10:$O$309=ROWS($B$40:B207))),ACTIVITY!$G$10:$G$309)=0,"",LOOKUP(2,1/((ACTIVITY!$D$10:$D$309=LEFT($D$28,7))*(ACTIVITY!$O$10:$O$309=ROWS($B$40:B207))),ACTIVITY!$G$10:$G$309)),"")</f>
        <v/>
      </c>
      <c r="D207" s="34"/>
      <c r="E207" s="88" t="str">
        <f>IFERROR(IF(LOOKUP(2,1/((ACTIVITY!$D$10:$D$309=LEFT($D$28,7))*(ACTIVITY!$O$10:$O$309=ROWS($B$40:B207))),ACTIVITY!$H$10:$H$309)=0,"",LOOKUP(2,1/((ACTIVITY!$D$10:$D$309=LEFT($D$28,7))*(ACTIVITY!$O$10:$O$309=ROWS($B$40:B207))),ACTIVITY!$H$10:$H$309)),"")</f>
        <v/>
      </c>
      <c r="F207" s="88"/>
      <c r="G207" s="34" t="str">
        <f>IFERROR(IF(LOOKUP(2,1/((ACTIVITY!$D$10:$D$309=LEFT($D$28,7))*(ACTIVITY!$O$10:$O$309=ROWS($B$40:B207))),ACTIVITY!$I$10:$I$309)=0,"",LOOKUP(2,1/((ACTIVITY!$D$10:$D$309=LEFT($D$28,7))*(ACTIVITY!$O$10:$O$309=ROWS($B$40:B207))),ACTIVITY!$I$10:$I$309)),"")</f>
        <v/>
      </c>
      <c r="H207" s="34"/>
      <c r="I207" s="88" t="str">
        <f>IFERROR(IF(LOOKUP(2,1/((ACTIVITY!$D$10:$D$309=LEFT($D$28,7))*(ACTIVITY!$O$10:$O$309=ROWS($B$40:B207))),ACTIVITY!$J$10:$J$309)=0,"",LOOKUP(2,1/((ACTIVITY!$D$10:$D$309=LEFT($D$28,7))*(ACTIVITY!$O$10:$O$309=ROWS($B$40:B207))),ACTIVITY!$J$10:$J$309)),"")</f>
        <v/>
      </c>
      <c r="J207" s="88"/>
      <c r="K207" s="34" t="str">
        <f>IFERROR(IF(LOOKUP(2,1/((ACTIVITY!$D$10:$D$309=LEFT($D$28,7))*(ACTIVITY!$O$10:$O$309=ROWS($B$40:B207))),ACTIVITY!$K$10:$K$309)=0,"",LOOKUP(2,1/((ACTIVITY!$D$10:$D$309=LEFT($D$28,7))*(ACTIVITY!$O$10:$O$309=ROWS($B$40:B207))),ACTIVITY!$K$10:$K$309)),"")</f>
        <v/>
      </c>
      <c r="L207" s="34" t="str">
        <f>IFERROR(IF(LOOKUP(2,1/((ACTIVITY!$D$10:$D$309=LEFT($D$28,7))*(ACTIVITY!$O$10:$O$309=ROWS($B$40:B207))),ACTIVITY!$L$10:$L$309)=0,"",LOOKUP(2,1/((ACTIVITY!$D$10:$D$309=LEFT($D$28,7))*(ACTIVITY!$O$10:$O$309=ROWS($B$40:B207))),ACTIVITY!$L$10:$L$309)),"")</f>
        <v/>
      </c>
      <c r="M207" s="34"/>
    </row>
    <row r="208" spans="2:13" ht="24" customHeight="1">
      <c r="B208" s="33" t="str">
        <f>IFERROR(IF(LOOKUP(2,1/((ACTIVITY!$D$10:$D$309=LEFT($D$28,7))*(ACTIVITY!$O$10:$O$309=ROWS($B$40:B208))),ACTIVITY!$F$10:$F$309)=0,"",LOOKUP(2,1/((ACTIVITY!$D$10:$D$309=LEFT($D$28,7))*(ACTIVITY!$O$10:$O$309=ROWS($B$40:B208))),ACTIVITY!$F$10:$F$309)),"")</f>
        <v/>
      </c>
      <c r="C208" s="34" t="str">
        <f>IFERROR(IF(LOOKUP(2,1/((ACTIVITY!$D$10:$D$309=LEFT($D$28,7))*(ACTIVITY!$O$10:$O$309=ROWS($B$40:B208))),ACTIVITY!$G$10:$G$309)=0,"",LOOKUP(2,1/((ACTIVITY!$D$10:$D$309=LEFT($D$28,7))*(ACTIVITY!$O$10:$O$309=ROWS($B$40:B208))),ACTIVITY!$G$10:$G$309)),"")</f>
        <v/>
      </c>
      <c r="D208" s="34"/>
      <c r="E208" s="88" t="str">
        <f>IFERROR(IF(LOOKUP(2,1/((ACTIVITY!$D$10:$D$309=LEFT($D$28,7))*(ACTIVITY!$O$10:$O$309=ROWS($B$40:B208))),ACTIVITY!$H$10:$H$309)=0,"",LOOKUP(2,1/((ACTIVITY!$D$10:$D$309=LEFT($D$28,7))*(ACTIVITY!$O$10:$O$309=ROWS($B$40:B208))),ACTIVITY!$H$10:$H$309)),"")</f>
        <v/>
      </c>
      <c r="F208" s="88"/>
      <c r="G208" s="34" t="str">
        <f>IFERROR(IF(LOOKUP(2,1/((ACTIVITY!$D$10:$D$309=LEFT($D$28,7))*(ACTIVITY!$O$10:$O$309=ROWS($B$40:B208))),ACTIVITY!$I$10:$I$309)=0,"",LOOKUP(2,1/((ACTIVITY!$D$10:$D$309=LEFT($D$28,7))*(ACTIVITY!$O$10:$O$309=ROWS($B$40:B208))),ACTIVITY!$I$10:$I$309)),"")</f>
        <v/>
      </c>
      <c r="H208" s="34"/>
      <c r="I208" s="88" t="str">
        <f>IFERROR(IF(LOOKUP(2,1/((ACTIVITY!$D$10:$D$309=LEFT($D$28,7))*(ACTIVITY!$O$10:$O$309=ROWS($B$40:B208))),ACTIVITY!$J$10:$J$309)=0,"",LOOKUP(2,1/((ACTIVITY!$D$10:$D$309=LEFT($D$28,7))*(ACTIVITY!$O$10:$O$309=ROWS($B$40:B208))),ACTIVITY!$J$10:$J$309)),"")</f>
        <v/>
      </c>
      <c r="J208" s="88"/>
      <c r="K208" s="34" t="str">
        <f>IFERROR(IF(LOOKUP(2,1/((ACTIVITY!$D$10:$D$309=LEFT($D$28,7))*(ACTIVITY!$O$10:$O$309=ROWS($B$40:B208))),ACTIVITY!$K$10:$K$309)=0,"",LOOKUP(2,1/((ACTIVITY!$D$10:$D$309=LEFT($D$28,7))*(ACTIVITY!$O$10:$O$309=ROWS($B$40:B208))),ACTIVITY!$K$10:$K$309)),"")</f>
        <v/>
      </c>
      <c r="L208" s="34" t="str">
        <f>IFERROR(IF(LOOKUP(2,1/((ACTIVITY!$D$10:$D$309=LEFT($D$28,7))*(ACTIVITY!$O$10:$O$309=ROWS($B$40:B208))),ACTIVITY!$L$10:$L$309)=0,"",LOOKUP(2,1/((ACTIVITY!$D$10:$D$309=LEFT($D$28,7))*(ACTIVITY!$O$10:$O$309=ROWS($B$40:B208))),ACTIVITY!$L$10:$L$309)),"")</f>
        <v/>
      </c>
      <c r="M208" s="34"/>
    </row>
    <row r="209" spans="2:13" ht="24" customHeight="1">
      <c r="B209" s="33" t="str">
        <f>IFERROR(IF(LOOKUP(2,1/((ACTIVITY!$D$10:$D$309=LEFT($D$28,7))*(ACTIVITY!$O$10:$O$309=ROWS($B$40:B209))),ACTIVITY!$F$10:$F$309)=0,"",LOOKUP(2,1/((ACTIVITY!$D$10:$D$309=LEFT($D$28,7))*(ACTIVITY!$O$10:$O$309=ROWS($B$40:B209))),ACTIVITY!$F$10:$F$309)),"")</f>
        <v/>
      </c>
      <c r="C209" s="34" t="str">
        <f>IFERROR(IF(LOOKUP(2,1/((ACTIVITY!$D$10:$D$309=LEFT($D$28,7))*(ACTIVITY!$O$10:$O$309=ROWS($B$40:B209))),ACTIVITY!$G$10:$G$309)=0,"",LOOKUP(2,1/((ACTIVITY!$D$10:$D$309=LEFT($D$28,7))*(ACTIVITY!$O$10:$O$309=ROWS($B$40:B209))),ACTIVITY!$G$10:$G$309)),"")</f>
        <v/>
      </c>
      <c r="D209" s="34"/>
      <c r="E209" s="88" t="str">
        <f>IFERROR(IF(LOOKUP(2,1/((ACTIVITY!$D$10:$D$309=LEFT($D$28,7))*(ACTIVITY!$O$10:$O$309=ROWS($B$40:B209))),ACTIVITY!$H$10:$H$309)=0,"",LOOKUP(2,1/((ACTIVITY!$D$10:$D$309=LEFT($D$28,7))*(ACTIVITY!$O$10:$O$309=ROWS($B$40:B209))),ACTIVITY!$H$10:$H$309)),"")</f>
        <v/>
      </c>
      <c r="F209" s="88"/>
      <c r="G209" s="34" t="str">
        <f>IFERROR(IF(LOOKUP(2,1/((ACTIVITY!$D$10:$D$309=LEFT($D$28,7))*(ACTIVITY!$O$10:$O$309=ROWS($B$40:B209))),ACTIVITY!$I$10:$I$309)=0,"",LOOKUP(2,1/((ACTIVITY!$D$10:$D$309=LEFT($D$28,7))*(ACTIVITY!$O$10:$O$309=ROWS($B$40:B209))),ACTIVITY!$I$10:$I$309)),"")</f>
        <v/>
      </c>
      <c r="H209" s="34"/>
      <c r="I209" s="88" t="str">
        <f>IFERROR(IF(LOOKUP(2,1/((ACTIVITY!$D$10:$D$309=LEFT($D$28,7))*(ACTIVITY!$O$10:$O$309=ROWS($B$40:B209))),ACTIVITY!$J$10:$J$309)=0,"",LOOKUP(2,1/((ACTIVITY!$D$10:$D$309=LEFT($D$28,7))*(ACTIVITY!$O$10:$O$309=ROWS($B$40:B209))),ACTIVITY!$J$10:$J$309)),"")</f>
        <v/>
      </c>
      <c r="J209" s="88"/>
      <c r="K209" s="34" t="str">
        <f>IFERROR(IF(LOOKUP(2,1/((ACTIVITY!$D$10:$D$309=LEFT($D$28,7))*(ACTIVITY!$O$10:$O$309=ROWS($B$40:B209))),ACTIVITY!$K$10:$K$309)=0,"",LOOKUP(2,1/((ACTIVITY!$D$10:$D$309=LEFT($D$28,7))*(ACTIVITY!$O$10:$O$309=ROWS($B$40:B209))),ACTIVITY!$K$10:$K$309)),"")</f>
        <v/>
      </c>
      <c r="L209" s="34" t="str">
        <f>IFERROR(IF(LOOKUP(2,1/((ACTIVITY!$D$10:$D$309=LEFT($D$28,7))*(ACTIVITY!$O$10:$O$309=ROWS($B$40:B209))),ACTIVITY!$L$10:$L$309)=0,"",LOOKUP(2,1/((ACTIVITY!$D$10:$D$309=LEFT($D$28,7))*(ACTIVITY!$O$10:$O$309=ROWS($B$40:B209))),ACTIVITY!$L$10:$L$309)),"")</f>
        <v/>
      </c>
      <c r="M209" s="34"/>
    </row>
    <row r="210" spans="2:13" ht="24" customHeight="1">
      <c r="B210" s="33" t="str">
        <f>IFERROR(IF(LOOKUP(2,1/((ACTIVITY!$D$10:$D$309=LEFT($D$28,7))*(ACTIVITY!$O$10:$O$309=ROWS($B$40:B210))),ACTIVITY!$F$10:$F$309)=0,"",LOOKUP(2,1/((ACTIVITY!$D$10:$D$309=LEFT($D$28,7))*(ACTIVITY!$O$10:$O$309=ROWS($B$40:B210))),ACTIVITY!$F$10:$F$309)),"")</f>
        <v/>
      </c>
      <c r="C210" s="34" t="str">
        <f>IFERROR(IF(LOOKUP(2,1/((ACTIVITY!$D$10:$D$309=LEFT($D$28,7))*(ACTIVITY!$O$10:$O$309=ROWS($B$40:B210))),ACTIVITY!$G$10:$G$309)=0,"",LOOKUP(2,1/((ACTIVITY!$D$10:$D$309=LEFT($D$28,7))*(ACTIVITY!$O$10:$O$309=ROWS($B$40:B210))),ACTIVITY!$G$10:$G$309)),"")</f>
        <v/>
      </c>
      <c r="D210" s="34"/>
      <c r="E210" s="88" t="str">
        <f>IFERROR(IF(LOOKUP(2,1/((ACTIVITY!$D$10:$D$309=LEFT($D$28,7))*(ACTIVITY!$O$10:$O$309=ROWS($B$40:B210))),ACTIVITY!$H$10:$H$309)=0,"",LOOKUP(2,1/((ACTIVITY!$D$10:$D$309=LEFT($D$28,7))*(ACTIVITY!$O$10:$O$309=ROWS($B$40:B210))),ACTIVITY!$H$10:$H$309)),"")</f>
        <v/>
      </c>
      <c r="F210" s="88"/>
      <c r="G210" s="34" t="str">
        <f>IFERROR(IF(LOOKUP(2,1/((ACTIVITY!$D$10:$D$309=LEFT($D$28,7))*(ACTIVITY!$O$10:$O$309=ROWS($B$40:B210))),ACTIVITY!$I$10:$I$309)=0,"",LOOKUP(2,1/((ACTIVITY!$D$10:$D$309=LEFT($D$28,7))*(ACTIVITY!$O$10:$O$309=ROWS($B$40:B210))),ACTIVITY!$I$10:$I$309)),"")</f>
        <v/>
      </c>
      <c r="H210" s="34"/>
      <c r="I210" s="88" t="str">
        <f>IFERROR(IF(LOOKUP(2,1/((ACTIVITY!$D$10:$D$309=LEFT($D$28,7))*(ACTIVITY!$O$10:$O$309=ROWS($B$40:B210))),ACTIVITY!$J$10:$J$309)=0,"",LOOKUP(2,1/((ACTIVITY!$D$10:$D$309=LEFT($D$28,7))*(ACTIVITY!$O$10:$O$309=ROWS($B$40:B210))),ACTIVITY!$J$10:$J$309)),"")</f>
        <v/>
      </c>
      <c r="J210" s="88"/>
      <c r="K210" s="34" t="str">
        <f>IFERROR(IF(LOOKUP(2,1/((ACTIVITY!$D$10:$D$309=LEFT($D$28,7))*(ACTIVITY!$O$10:$O$309=ROWS($B$40:B210))),ACTIVITY!$K$10:$K$309)=0,"",LOOKUP(2,1/((ACTIVITY!$D$10:$D$309=LEFT($D$28,7))*(ACTIVITY!$O$10:$O$309=ROWS($B$40:B210))),ACTIVITY!$K$10:$K$309)),"")</f>
        <v/>
      </c>
      <c r="L210" s="34" t="str">
        <f>IFERROR(IF(LOOKUP(2,1/((ACTIVITY!$D$10:$D$309=LEFT($D$28,7))*(ACTIVITY!$O$10:$O$309=ROWS($B$40:B210))),ACTIVITY!$L$10:$L$309)=0,"",LOOKUP(2,1/((ACTIVITY!$D$10:$D$309=LEFT($D$28,7))*(ACTIVITY!$O$10:$O$309=ROWS($B$40:B210))),ACTIVITY!$L$10:$L$309)),"")</f>
        <v/>
      </c>
      <c r="M210" s="34"/>
    </row>
    <row r="211" spans="2:13" ht="24" customHeight="1">
      <c r="B211" s="33" t="str">
        <f>IFERROR(IF(LOOKUP(2,1/((ACTIVITY!$D$10:$D$309=LEFT($D$28,7))*(ACTIVITY!$O$10:$O$309=ROWS($B$40:B211))),ACTIVITY!$F$10:$F$309)=0,"",LOOKUP(2,1/((ACTIVITY!$D$10:$D$309=LEFT($D$28,7))*(ACTIVITY!$O$10:$O$309=ROWS($B$40:B211))),ACTIVITY!$F$10:$F$309)),"")</f>
        <v/>
      </c>
      <c r="C211" s="34" t="str">
        <f>IFERROR(IF(LOOKUP(2,1/((ACTIVITY!$D$10:$D$309=LEFT($D$28,7))*(ACTIVITY!$O$10:$O$309=ROWS($B$40:B211))),ACTIVITY!$G$10:$G$309)=0,"",LOOKUP(2,1/((ACTIVITY!$D$10:$D$309=LEFT($D$28,7))*(ACTIVITY!$O$10:$O$309=ROWS($B$40:B211))),ACTIVITY!$G$10:$G$309)),"")</f>
        <v/>
      </c>
      <c r="D211" s="34"/>
      <c r="E211" s="88" t="str">
        <f>IFERROR(IF(LOOKUP(2,1/((ACTIVITY!$D$10:$D$309=LEFT($D$28,7))*(ACTIVITY!$O$10:$O$309=ROWS($B$40:B211))),ACTIVITY!$H$10:$H$309)=0,"",LOOKUP(2,1/((ACTIVITY!$D$10:$D$309=LEFT($D$28,7))*(ACTIVITY!$O$10:$O$309=ROWS($B$40:B211))),ACTIVITY!$H$10:$H$309)),"")</f>
        <v/>
      </c>
      <c r="F211" s="88"/>
      <c r="G211" s="34" t="str">
        <f>IFERROR(IF(LOOKUP(2,1/((ACTIVITY!$D$10:$D$309=LEFT($D$28,7))*(ACTIVITY!$O$10:$O$309=ROWS($B$40:B211))),ACTIVITY!$I$10:$I$309)=0,"",LOOKUP(2,1/((ACTIVITY!$D$10:$D$309=LEFT($D$28,7))*(ACTIVITY!$O$10:$O$309=ROWS($B$40:B211))),ACTIVITY!$I$10:$I$309)),"")</f>
        <v/>
      </c>
      <c r="H211" s="34"/>
      <c r="I211" s="88" t="str">
        <f>IFERROR(IF(LOOKUP(2,1/((ACTIVITY!$D$10:$D$309=LEFT($D$28,7))*(ACTIVITY!$O$10:$O$309=ROWS($B$40:B211))),ACTIVITY!$J$10:$J$309)=0,"",LOOKUP(2,1/((ACTIVITY!$D$10:$D$309=LEFT($D$28,7))*(ACTIVITY!$O$10:$O$309=ROWS($B$40:B211))),ACTIVITY!$J$10:$J$309)),"")</f>
        <v/>
      </c>
      <c r="J211" s="88"/>
      <c r="K211" s="34" t="str">
        <f>IFERROR(IF(LOOKUP(2,1/((ACTIVITY!$D$10:$D$309=LEFT($D$28,7))*(ACTIVITY!$O$10:$O$309=ROWS($B$40:B211))),ACTIVITY!$K$10:$K$309)=0,"",LOOKUP(2,1/((ACTIVITY!$D$10:$D$309=LEFT($D$28,7))*(ACTIVITY!$O$10:$O$309=ROWS($B$40:B211))),ACTIVITY!$K$10:$K$309)),"")</f>
        <v/>
      </c>
      <c r="L211" s="34" t="str">
        <f>IFERROR(IF(LOOKUP(2,1/((ACTIVITY!$D$10:$D$309=LEFT($D$28,7))*(ACTIVITY!$O$10:$O$309=ROWS($B$40:B211))),ACTIVITY!$L$10:$L$309)=0,"",LOOKUP(2,1/((ACTIVITY!$D$10:$D$309=LEFT($D$28,7))*(ACTIVITY!$O$10:$O$309=ROWS($B$40:B211))),ACTIVITY!$L$10:$L$309)),"")</f>
        <v/>
      </c>
      <c r="M211" s="34"/>
    </row>
    <row r="212" spans="2:13" ht="24" customHeight="1">
      <c r="B212" s="33" t="str">
        <f>IFERROR(IF(LOOKUP(2,1/((ACTIVITY!$D$10:$D$309=LEFT($D$28,7))*(ACTIVITY!$O$10:$O$309=ROWS($B$40:B212))),ACTIVITY!$F$10:$F$309)=0,"",LOOKUP(2,1/((ACTIVITY!$D$10:$D$309=LEFT($D$28,7))*(ACTIVITY!$O$10:$O$309=ROWS($B$40:B212))),ACTIVITY!$F$10:$F$309)),"")</f>
        <v/>
      </c>
      <c r="C212" s="34" t="str">
        <f>IFERROR(IF(LOOKUP(2,1/((ACTIVITY!$D$10:$D$309=LEFT($D$28,7))*(ACTIVITY!$O$10:$O$309=ROWS($B$40:B212))),ACTIVITY!$G$10:$G$309)=0,"",LOOKUP(2,1/((ACTIVITY!$D$10:$D$309=LEFT($D$28,7))*(ACTIVITY!$O$10:$O$309=ROWS($B$40:B212))),ACTIVITY!$G$10:$G$309)),"")</f>
        <v/>
      </c>
      <c r="D212" s="34"/>
      <c r="E212" s="88" t="str">
        <f>IFERROR(IF(LOOKUP(2,1/((ACTIVITY!$D$10:$D$309=LEFT($D$28,7))*(ACTIVITY!$O$10:$O$309=ROWS($B$40:B212))),ACTIVITY!$H$10:$H$309)=0,"",LOOKUP(2,1/((ACTIVITY!$D$10:$D$309=LEFT($D$28,7))*(ACTIVITY!$O$10:$O$309=ROWS($B$40:B212))),ACTIVITY!$H$10:$H$309)),"")</f>
        <v/>
      </c>
      <c r="F212" s="88"/>
      <c r="G212" s="34" t="str">
        <f>IFERROR(IF(LOOKUP(2,1/((ACTIVITY!$D$10:$D$309=LEFT($D$28,7))*(ACTIVITY!$O$10:$O$309=ROWS($B$40:B212))),ACTIVITY!$I$10:$I$309)=0,"",LOOKUP(2,1/((ACTIVITY!$D$10:$D$309=LEFT($D$28,7))*(ACTIVITY!$O$10:$O$309=ROWS($B$40:B212))),ACTIVITY!$I$10:$I$309)),"")</f>
        <v/>
      </c>
      <c r="H212" s="34"/>
      <c r="I212" s="88" t="str">
        <f>IFERROR(IF(LOOKUP(2,1/((ACTIVITY!$D$10:$D$309=LEFT($D$28,7))*(ACTIVITY!$O$10:$O$309=ROWS($B$40:B212))),ACTIVITY!$J$10:$J$309)=0,"",LOOKUP(2,1/((ACTIVITY!$D$10:$D$309=LEFT($D$28,7))*(ACTIVITY!$O$10:$O$309=ROWS($B$40:B212))),ACTIVITY!$J$10:$J$309)),"")</f>
        <v/>
      </c>
      <c r="J212" s="88"/>
      <c r="K212" s="34" t="str">
        <f>IFERROR(IF(LOOKUP(2,1/((ACTIVITY!$D$10:$D$309=LEFT($D$28,7))*(ACTIVITY!$O$10:$O$309=ROWS($B$40:B212))),ACTIVITY!$K$10:$K$309)=0,"",LOOKUP(2,1/((ACTIVITY!$D$10:$D$309=LEFT($D$28,7))*(ACTIVITY!$O$10:$O$309=ROWS($B$40:B212))),ACTIVITY!$K$10:$K$309)),"")</f>
        <v/>
      </c>
      <c r="L212" s="34" t="str">
        <f>IFERROR(IF(LOOKUP(2,1/((ACTIVITY!$D$10:$D$309=LEFT($D$28,7))*(ACTIVITY!$O$10:$O$309=ROWS($B$40:B212))),ACTIVITY!$L$10:$L$309)=0,"",LOOKUP(2,1/((ACTIVITY!$D$10:$D$309=LEFT($D$28,7))*(ACTIVITY!$O$10:$O$309=ROWS($B$40:B212))),ACTIVITY!$L$10:$L$309)),"")</f>
        <v/>
      </c>
      <c r="M212" s="34"/>
    </row>
    <row r="213" spans="2:13" ht="24" customHeight="1">
      <c r="B213" s="33" t="str">
        <f>IFERROR(IF(LOOKUP(2,1/((ACTIVITY!$D$10:$D$309=LEFT($D$28,7))*(ACTIVITY!$O$10:$O$309=ROWS($B$40:B213))),ACTIVITY!$F$10:$F$309)=0,"",LOOKUP(2,1/((ACTIVITY!$D$10:$D$309=LEFT($D$28,7))*(ACTIVITY!$O$10:$O$309=ROWS($B$40:B213))),ACTIVITY!$F$10:$F$309)),"")</f>
        <v/>
      </c>
      <c r="C213" s="34" t="str">
        <f>IFERROR(IF(LOOKUP(2,1/((ACTIVITY!$D$10:$D$309=LEFT($D$28,7))*(ACTIVITY!$O$10:$O$309=ROWS($B$40:B213))),ACTIVITY!$G$10:$G$309)=0,"",LOOKUP(2,1/((ACTIVITY!$D$10:$D$309=LEFT($D$28,7))*(ACTIVITY!$O$10:$O$309=ROWS($B$40:B213))),ACTIVITY!$G$10:$G$309)),"")</f>
        <v/>
      </c>
      <c r="D213" s="34"/>
      <c r="E213" s="88" t="str">
        <f>IFERROR(IF(LOOKUP(2,1/((ACTIVITY!$D$10:$D$309=LEFT($D$28,7))*(ACTIVITY!$O$10:$O$309=ROWS($B$40:B213))),ACTIVITY!$H$10:$H$309)=0,"",LOOKUP(2,1/((ACTIVITY!$D$10:$D$309=LEFT($D$28,7))*(ACTIVITY!$O$10:$O$309=ROWS($B$40:B213))),ACTIVITY!$H$10:$H$309)),"")</f>
        <v/>
      </c>
      <c r="F213" s="88"/>
      <c r="G213" s="34" t="str">
        <f>IFERROR(IF(LOOKUP(2,1/((ACTIVITY!$D$10:$D$309=LEFT($D$28,7))*(ACTIVITY!$O$10:$O$309=ROWS($B$40:B213))),ACTIVITY!$I$10:$I$309)=0,"",LOOKUP(2,1/((ACTIVITY!$D$10:$D$309=LEFT($D$28,7))*(ACTIVITY!$O$10:$O$309=ROWS($B$40:B213))),ACTIVITY!$I$10:$I$309)),"")</f>
        <v/>
      </c>
      <c r="H213" s="34"/>
      <c r="I213" s="88" t="str">
        <f>IFERROR(IF(LOOKUP(2,1/((ACTIVITY!$D$10:$D$309=LEFT($D$28,7))*(ACTIVITY!$O$10:$O$309=ROWS($B$40:B213))),ACTIVITY!$J$10:$J$309)=0,"",LOOKUP(2,1/((ACTIVITY!$D$10:$D$309=LEFT($D$28,7))*(ACTIVITY!$O$10:$O$309=ROWS($B$40:B213))),ACTIVITY!$J$10:$J$309)),"")</f>
        <v/>
      </c>
      <c r="J213" s="88"/>
      <c r="K213" s="34" t="str">
        <f>IFERROR(IF(LOOKUP(2,1/((ACTIVITY!$D$10:$D$309=LEFT($D$28,7))*(ACTIVITY!$O$10:$O$309=ROWS($B$40:B213))),ACTIVITY!$K$10:$K$309)=0,"",LOOKUP(2,1/((ACTIVITY!$D$10:$D$309=LEFT($D$28,7))*(ACTIVITY!$O$10:$O$309=ROWS($B$40:B213))),ACTIVITY!$K$10:$K$309)),"")</f>
        <v/>
      </c>
      <c r="L213" s="34" t="str">
        <f>IFERROR(IF(LOOKUP(2,1/((ACTIVITY!$D$10:$D$309=LEFT($D$28,7))*(ACTIVITY!$O$10:$O$309=ROWS($B$40:B213))),ACTIVITY!$L$10:$L$309)=0,"",LOOKUP(2,1/((ACTIVITY!$D$10:$D$309=LEFT($D$28,7))*(ACTIVITY!$O$10:$O$309=ROWS($B$40:B213))),ACTIVITY!$L$10:$L$309)),"")</f>
        <v/>
      </c>
      <c r="M213" s="34"/>
    </row>
    <row r="214" spans="2:13" ht="24" customHeight="1">
      <c r="B214" s="33" t="str">
        <f>IFERROR(IF(LOOKUP(2,1/((ACTIVITY!$D$10:$D$309=LEFT($D$28,7))*(ACTIVITY!$O$10:$O$309=ROWS($B$40:B214))),ACTIVITY!$F$10:$F$309)=0,"",LOOKUP(2,1/((ACTIVITY!$D$10:$D$309=LEFT($D$28,7))*(ACTIVITY!$O$10:$O$309=ROWS($B$40:B214))),ACTIVITY!$F$10:$F$309)),"")</f>
        <v/>
      </c>
      <c r="C214" s="34" t="str">
        <f>IFERROR(IF(LOOKUP(2,1/((ACTIVITY!$D$10:$D$309=LEFT($D$28,7))*(ACTIVITY!$O$10:$O$309=ROWS($B$40:B214))),ACTIVITY!$G$10:$G$309)=0,"",LOOKUP(2,1/((ACTIVITY!$D$10:$D$309=LEFT($D$28,7))*(ACTIVITY!$O$10:$O$309=ROWS($B$40:B214))),ACTIVITY!$G$10:$G$309)),"")</f>
        <v/>
      </c>
      <c r="D214" s="34"/>
      <c r="E214" s="88" t="str">
        <f>IFERROR(IF(LOOKUP(2,1/((ACTIVITY!$D$10:$D$309=LEFT($D$28,7))*(ACTIVITY!$O$10:$O$309=ROWS($B$40:B214))),ACTIVITY!$H$10:$H$309)=0,"",LOOKUP(2,1/((ACTIVITY!$D$10:$D$309=LEFT($D$28,7))*(ACTIVITY!$O$10:$O$309=ROWS($B$40:B214))),ACTIVITY!$H$10:$H$309)),"")</f>
        <v/>
      </c>
      <c r="F214" s="88"/>
      <c r="G214" s="34" t="str">
        <f>IFERROR(IF(LOOKUP(2,1/((ACTIVITY!$D$10:$D$309=LEFT($D$28,7))*(ACTIVITY!$O$10:$O$309=ROWS($B$40:B214))),ACTIVITY!$I$10:$I$309)=0,"",LOOKUP(2,1/((ACTIVITY!$D$10:$D$309=LEFT($D$28,7))*(ACTIVITY!$O$10:$O$309=ROWS($B$40:B214))),ACTIVITY!$I$10:$I$309)),"")</f>
        <v/>
      </c>
      <c r="H214" s="34"/>
      <c r="I214" s="88" t="str">
        <f>IFERROR(IF(LOOKUP(2,1/((ACTIVITY!$D$10:$D$309=LEFT($D$28,7))*(ACTIVITY!$O$10:$O$309=ROWS($B$40:B214))),ACTIVITY!$J$10:$J$309)=0,"",LOOKUP(2,1/((ACTIVITY!$D$10:$D$309=LEFT($D$28,7))*(ACTIVITY!$O$10:$O$309=ROWS($B$40:B214))),ACTIVITY!$J$10:$J$309)),"")</f>
        <v/>
      </c>
      <c r="J214" s="88"/>
      <c r="K214" s="34" t="str">
        <f>IFERROR(IF(LOOKUP(2,1/((ACTIVITY!$D$10:$D$309=LEFT($D$28,7))*(ACTIVITY!$O$10:$O$309=ROWS($B$40:B214))),ACTIVITY!$K$10:$K$309)=0,"",LOOKUP(2,1/((ACTIVITY!$D$10:$D$309=LEFT($D$28,7))*(ACTIVITY!$O$10:$O$309=ROWS($B$40:B214))),ACTIVITY!$K$10:$K$309)),"")</f>
        <v/>
      </c>
      <c r="L214" s="34" t="str">
        <f>IFERROR(IF(LOOKUP(2,1/((ACTIVITY!$D$10:$D$309=LEFT($D$28,7))*(ACTIVITY!$O$10:$O$309=ROWS($B$40:B214))),ACTIVITY!$L$10:$L$309)=0,"",LOOKUP(2,1/((ACTIVITY!$D$10:$D$309=LEFT($D$28,7))*(ACTIVITY!$O$10:$O$309=ROWS($B$40:B214))),ACTIVITY!$L$10:$L$309)),"")</f>
        <v/>
      </c>
      <c r="M214" s="34"/>
    </row>
    <row r="215" spans="2:13" ht="24" customHeight="1">
      <c r="B215" s="33" t="str">
        <f>IFERROR(IF(LOOKUP(2,1/((ACTIVITY!$D$10:$D$309=LEFT($D$28,7))*(ACTIVITY!$O$10:$O$309=ROWS($B$40:B215))),ACTIVITY!$F$10:$F$309)=0,"",LOOKUP(2,1/((ACTIVITY!$D$10:$D$309=LEFT($D$28,7))*(ACTIVITY!$O$10:$O$309=ROWS($B$40:B215))),ACTIVITY!$F$10:$F$309)),"")</f>
        <v/>
      </c>
      <c r="C215" s="34" t="str">
        <f>IFERROR(IF(LOOKUP(2,1/((ACTIVITY!$D$10:$D$309=LEFT($D$28,7))*(ACTIVITY!$O$10:$O$309=ROWS($B$40:B215))),ACTIVITY!$G$10:$G$309)=0,"",LOOKUP(2,1/((ACTIVITY!$D$10:$D$309=LEFT($D$28,7))*(ACTIVITY!$O$10:$O$309=ROWS($B$40:B215))),ACTIVITY!$G$10:$G$309)),"")</f>
        <v/>
      </c>
      <c r="D215" s="34"/>
      <c r="E215" s="88" t="str">
        <f>IFERROR(IF(LOOKUP(2,1/((ACTIVITY!$D$10:$D$309=LEFT($D$28,7))*(ACTIVITY!$O$10:$O$309=ROWS($B$40:B215))),ACTIVITY!$H$10:$H$309)=0,"",LOOKUP(2,1/((ACTIVITY!$D$10:$D$309=LEFT($D$28,7))*(ACTIVITY!$O$10:$O$309=ROWS($B$40:B215))),ACTIVITY!$H$10:$H$309)),"")</f>
        <v/>
      </c>
      <c r="F215" s="88"/>
      <c r="G215" s="34" t="str">
        <f>IFERROR(IF(LOOKUP(2,1/((ACTIVITY!$D$10:$D$309=LEFT($D$28,7))*(ACTIVITY!$O$10:$O$309=ROWS($B$40:B215))),ACTIVITY!$I$10:$I$309)=0,"",LOOKUP(2,1/((ACTIVITY!$D$10:$D$309=LEFT($D$28,7))*(ACTIVITY!$O$10:$O$309=ROWS($B$40:B215))),ACTIVITY!$I$10:$I$309)),"")</f>
        <v/>
      </c>
      <c r="H215" s="34"/>
      <c r="I215" s="88" t="str">
        <f>IFERROR(IF(LOOKUP(2,1/((ACTIVITY!$D$10:$D$309=LEFT($D$28,7))*(ACTIVITY!$O$10:$O$309=ROWS($B$40:B215))),ACTIVITY!$J$10:$J$309)=0,"",LOOKUP(2,1/((ACTIVITY!$D$10:$D$309=LEFT($D$28,7))*(ACTIVITY!$O$10:$O$309=ROWS($B$40:B215))),ACTIVITY!$J$10:$J$309)),"")</f>
        <v/>
      </c>
      <c r="J215" s="88"/>
      <c r="K215" s="34" t="str">
        <f>IFERROR(IF(LOOKUP(2,1/((ACTIVITY!$D$10:$D$309=LEFT($D$28,7))*(ACTIVITY!$O$10:$O$309=ROWS($B$40:B215))),ACTIVITY!$K$10:$K$309)=0,"",LOOKUP(2,1/((ACTIVITY!$D$10:$D$309=LEFT($D$28,7))*(ACTIVITY!$O$10:$O$309=ROWS($B$40:B215))),ACTIVITY!$K$10:$K$309)),"")</f>
        <v/>
      </c>
      <c r="L215" s="34" t="str">
        <f>IFERROR(IF(LOOKUP(2,1/((ACTIVITY!$D$10:$D$309=LEFT($D$28,7))*(ACTIVITY!$O$10:$O$309=ROWS($B$40:B215))),ACTIVITY!$L$10:$L$309)=0,"",LOOKUP(2,1/((ACTIVITY!$D$10:$D$309=LEFT($D$28,7))*(ACTIVITY!$O$10:$O$309=ROWS($B$40:B215))),ACTIVITY!$L$10:$L$309)),"")</f>
        <v/>
      </c>
      <c r="M215" s="34"/>
    </row>
    <row r="216" spans="2:13" ht="24" customHeight="1">
      <c r="B216" s="33" t="str">
        <f>IFERROR(IF(LOOKUP(2,1/((ACTIVITY!$D$10:$D$309=LEFT($D$28,7))*(ACTIVITY!$O$10:$O$309=ROWS($B$40:B216))),ACTIVITY!$F$10:$F$309)=0,"",LOOKUP(2,1/((ACTIVITY!$D$10:$D$309=LEFT($D$28,7))*(ACTIVITY!$O$10:$O$309=ROWS($B$40:B216))),ACTIVITY!$F$10:$F$309)),"")</f>
        <v/>
      </c>
      <c r="C216" s="34" t="str">
        <f>IFERROR(IF(LOOKUP(2,1/((ACTIVITY!$D$10:$D$309=LEFT($D$28,7))*(ACTIVITY!$O$10:$O$309=ROWS($B$40:B216))),ACTIVITY!$G$10:$G$309)=0,"",LOOKUP(2,1/((ACTIVITY!$D$10:$D$309=LEFT($D$28,7))*(ACTIVITY!$O$10:$O$309=ROWS($B$40:B216))),ACTIVITY!$G$10:$G$309)),"")</f>
        <v/>
      </c>
      <c r="D216" s="34"/>
      <c r="E216" s="88" t="str">
        <f>IFERROR(IF(LOOKUP(2,1/((ACTIVITY!$D$10:$D$309=LEFT($D$28,7))*(ACTIVITY!$O$10:$O$309=ROWS($B$40:B216))),ACTIVITY!$H$10:$H$309)=0,"",LOOKUP(2,1/((ACTIVITY!$D$10:$D$309=LEFT($D$28,7))*(ACTIVITY!$O$10:$O$309=ROWS($B$40:B216))),ACTIVITY!$H$10:$H$309)),"")</f>
        <v/>
      </c>
      <c r="F216" s="88"/>
      <c r="G216" s="34" t="str">
        <f>IFERROR(IF(LOOKUP(2,1/((ACTIVITY!$D$10:$D$309=LEFT($D$28,7))*(ACTIVITY!$O$10:$O$309=ROWS($B$40:B216))),ACTIVITY!$I$10:$I$309)=0,"",LOOKUP(2,1/((ACTIVITY!$D$10:$D$309=LEFT($D$28,7))*(ACTIVITY!$O$10:$O$309=ROWS($B$40:B216))),ACTIVITY!$I$10:$I$309)),"")</f>
        <v/>
      </c>
      <c r="H216" s="34"/>
      <c r="I216" s="88" t="str">
        <f>IFERROR(IF(LOOKUP(2,1/((ACTIVITY!$D$10:$D$309=LEFT($D$28,7))*(ACTIVITY!$O$10:$O$309=ROWS($B$40:B216))),ACTIVITY!$J$10:$J$309)=0,"",LOOKUP(2,1/((ACTIVITY!$D$10:$D$309=LEFT($D$28,7))*(ACTIVITY!$O$10:$O$309=ROWS($B$40:B216))),ACTIVITY!$J$10:$J$309)),"")</f>
        <v/>
      </c>
      <c r="J216" s="88"/>
      <c r="K216" s="34" t="str">
        <f>IFERROR(IF(LOOKUP(2,1/((ACTIVITY!$D$10:$D$309=LEFT($D$28,7))*(ACTIVITY!$O$10:$O$309=ROWS($B$40:B216))),ACTIVITY!$K$10:$K$309)=0,"",LOOKUP(2,1/((ACTIVITY!$D$10:$D$309=LEFT($D$28,7))*(ACTIVITY!$O$10:$O$309=ROWS($B$40:B216))),ACTIVITY!$K$10:$K$309)),"")</f>
        <v/>
      </c>
      <c r="L216" s="34" t="str">
        <f>IFERROR(IF(LOOKUP(2,1/((ACTIVITY!$D$10:$D$309=LEFT($D$28,7))*(ACTIVITY!$O$10:$O$309=ROWS($B$40:B216))),ACTIVITY!$L$10:$L$309)=0,"",LOOKUP(2,1/((ACTIVITY!$D$10:$D$309=LEFT($D$28,7))*(ACTIVITY!$O$10:$O$309=ROWS($B$40:B216))),ACTIVITY!$L$10:$L$309)),"")</f>
        <v/>
      </c>
      <c r="M216" s="34"/>
    </row>
    <row r="217" spans="2:13" ht="24" customHeight="1">
      <c r="B217" s="33" t="str">
        <f>IFERROR(IF(LOOKUP(2,1/((ACTIVITY!$D$10:$D$309=LEFT($D$28,7))*(ACTIVITY!$O$10:$O$309=ROWS($B$40:B217))),ACTIVITY!$F$10:$F$309)=0,"",LOOKUP(2,1/((ACTIVITY!$D$10:$D$309=LEFT($D$28,7))*(ACTIVITY!$O$10:$O$309=ROWS($B$40:B217))),ACTIVITY!$F$10:$F$309)),"")</f>
        <v/>
      </c>
      <c r="C217" s="34" t="str">
        <f>IFERROR(IF(LOOKUP(2,1/((ACTIVITY!$D$10:$D$309=LEFT($D$28,7))*(ACTIVITY!$O$10:$O$309=ROWS($B$40:B217))),ACTIVITY!$G$10:$G$309)=0,"",LOOKUP(2,1/((ACTIVITY!$D$10:$D$309=LEFT($D$28,7))*(ACTIVITY!$O$10:$O$309=ROWS($B$40:B217))),ACTIVITY!$G$10:$G$309)),"")</f>
        <v/>
      </c>
      <c r="D217" s="34"/>
      <c r="E217" s="88" t="str">
        <f>IFERROR(IF(LOOKUP(2,1/((ACTIVITY!$D$10:$D$309=LEFT($D$28,7))*(ACTIVITY!$O$10:$O$309=ROWS($B$40:B217))),ACTIVITY!$H$10:$H$309)=0,"",LOOKUP(2,1/((ACTIVITY!$D$10:$D$309=LEFT($D$28,7))*(ACTIVITY!$O$10:$O$309=ROWS($B$40:B217))),ACTIVITY!$H$10:$H$309)),"")</f>
        <v/>
      </c>
      <c r="F217" s="88"/>
      <c r="G217" s="34" t="str">
        <f>IFERROR(IF(LOOKUP(2,1/((ACTIVITY!$D$10:$D$309=LEFT($D$28,7))*(ACTIVITY!$O$10:$O$309=ROWS($B$40:B217))),ACTIVITY!$I$10:$I$309)=0,"",LOOKUP(2,1/((ACTIVITY!$D$10:$D$309=LEFT($D$28,7))*(ACTIVITY!$O$10:$O$309=ROWS($B$40:B217))),ACTIVITY!$I$10:$I$309)),"")</f>
        <v/>
      </c>
      <c r="H217" s="34"/>
      <c r="I217" s="88" t="str">
        <f>IFERROR(IF(LOOKUP(2,1/((ACTIVITY!$D$10:$D$309=LEFT($D$28,7))*(ACTIVITY!$O$10:$O$309=ROWS($B$40:B217))),ACTIVITY!$J$10:$J$309)=0,"",LOOKUP(2,1/((ACTIVITY!$D$10:$D$309=LEFT($D$28,7))*(ACTIVITY!$O$10:$O$309=ROWS($B$40:B217))),ACTIVITY!$J$10:$J$309)),"")</f>
        <v/>
      </c>
      <c r="J217" s="88"/>
      <c r="K217" s="34" t="str">
        <f>IFERROR(IF(LOOKUP(2,1/((ACTIVITY!$D$10:$D$309=LEFT($D$28,7))*(ACTIVITY!$O$10:$O$309=ROWS($B$40:B217))),ACTIVITY!$K$10:$K$309)=0,"",LOOKUP(2,1/((ACTIVITY!$D$10:$D$309=LEFT($D$28,7))*(ACTIVITY!$O$10:$O$309=ROWS($B$40:B217))),ACTIVITY!$K$10:$K$309)),"")</f>
        <v/>
      </c>
      <c r="L217" s="34" t="str">
        <f>IFERROR(IF(LOOKUP(2,1/((ACTIVITY!$D$10:$D$309=LEFT($D$28,7))*(ACTIVITY!$O$10:$O$309=ROWS($B$40:B217))),ACTIVITY!$L$10:$L$309)=0,"",LOOKUP(2,1/((ACTIVITY!$D$10:$D$309=LEFT($D$28,7))*(ACTIVITY!$O$10:$O$309=ROWS($B$40:B217))),ACTIVITY!$L$10:$L$309)),"")</f>
        <v/>
      </c>
      <c r="M217" s="34"/>
    </row>
    <row r="218" spans="2:13" ht="24" customHeight="1">
      <c r="B218" s="33" t="str">
        <f>IFERROR(IF(LOOKUP(2,1/((ACTIVITY!$D$10:$D$309=LEFT($D$28,7))*(ACTIVITY!$O$10:$O$309=ROWS($B$40:B218))),ACTIVITY!$F$10:$F$309)=0,"",LOOKUP(2,1/((ACTIVITY!$D$10:$D$309=LEFT($D$28,7))*(ACTIVITY!$O$10:$O$309=ROWS($B$40:B218))),ACTIVITY!$F$10:$F$309)),"")</f>
        <v/>
      </c>
      <c r="C218" s="34" t="str">
        <f>IFERROR(IF(LOOKUP(2,1/((ACTIVITY!$D$10:$D$309=LEFT($D$28,7))*(ACTIVITY!$O$10:$O$309=ROWS($B$40:B218))),ACTIVITY!$G$10:$G$309)=0,"",LOOKUP(2,1/((ACTIVITY!$D$10:$D$309=LEFT($D$28,7))*(ACTIVITY!$O$10:$O$309=ROWS($B$40:B218))),ACTIVITY!$G$10:$G$309)),"")</f>
        <v/>
      </c>
      <c r="D218" s="34"/>
      <c r="E218" s="88" t="str">
        <f>IFERROR(IF(LOOKUP(2,1/((ACTIVITY!$D$10:$D$309=LEFT($D$28,7))*(ACTIVITY!$O$10:$O$309=ROWS($B$40:B218))),ACTIVITY!$H$10:$H$309)=0,"",LOOKUP(2,1/((ACTIVITY!$D$10:$D$309=LEFT($D$28,7))*(ACTIVITY!$O$10:$O$309=ROWS($B$40:B218))),ACTIVITY!$H$10:$H$309)),"")</f>
        <v/>
      </c>
      <c r="F218" s="88"/>
      <c r="G218" s="34" t="str">
        <f>IFERROR(IF(LOOKUP(2,1/((ACTIVITY!$D$10:$D$309=LEFT($D$28,7))*(ACTIVITY!$O$10:$O$309=ROWS($B$40:B218))),ACTIVITY!$I$10:$I$309)=0,"",LOOKUP(2,1/((ACTIVITY!$D$10:$D$309=LEFT($D$28,7))*(ACTIVITY!$O$10:$O$309=ROWS($B$40:B218))),ACTIVITY!$I$10:$I$309)),"")</f>
        <v/>
      </c>
      <c r="H218" s="34"/>
      <c r="I218" s="88" t="str">
        <f>IFERROR(IF(LOOKUP(2,1/((ACTIVITY!$D$10:$D$309=LEFT($D$28,7))*(ACTIVITY!$O$10:$O$309=ROWS($B$40:B218))),ACTIVITY!$J$10:$J$309)=0,"",LOOKUP(2,1/((ACTIVITY!$D$10:$D$309=LEFT($D$28,7))*(ACTIVITY!$O$10:$O$309=ROWS($B$40:B218))),ACTIVITY!$J$10:$J$309)),"")</f>
        <v/>
      </c>
      <c r="J218" s="88"/>
      <c r="K218" s="34" t="str">
        <f>IFERROR(IF(LOOKUP(2,1/((ACTIVITY!$D$10:$D$309=LEFT($D$28,7))*(ACTIVITY!$O$10:$O$309=ROWS($B$40:B218))),ACTIVITY!$K$10:$K$309)=0,"",LOOKUP(2,1/((ACTIVITY!$D$10:$D$309=LEFT($D$28,7))*(ACTIVITY!$O$10:$O$309=ROWS($B$40:B218))),ACTIVITY!$K$10:$K$309)),"")</f>
        <v/>
      </c>
      <c r="L218" s="34" t="str">
        <f>IFERROR(IF(LOOKUP(2,1/((ACTIVITY!$D$10:$D$309=LEFT($D$28,7))*(ACTIVITY!$O$10:$O$309=ROWS($B$40:B218))),ACTIVITY!$L$10:$L$309)=0,"",LOOKUP(2,1/((ACTIVITY!$D$10:$D$309=LEFT($D$28,7))*(ACTIVITY!$O$10:$O$309=ROWS($B$40:B218))),ACTIVITY!$L$10:$L$309)),"")</f>
        <v/>
      </c>
      <c r="M218" s="34"/>
    </row>
    <row r="219" spans="2:13" ht="24" customHeight="1">
      <c r="B219" s="33" t="str">
        <f>IFERROR(IF(LOOKUP(2,1/((ACTIVITY!$D$10:$D$309=LEFT($D$28,7))*(ACTIVITY!$O$10:$O$309=ROWS($B$40:B219))),ACTIVITY!$F$10:$F$309)=0,"",LOOKUP(2,1/((ACTIVITY!$D$10:$D$309=LEFT($D$28,7))*(ACTIVITY!$O$10:$O$309=ROWS($B$40:B219))),ACTIVITY!$F$10:$F$309)),"")</f>
        <v/>
      </c>
      <c r="C219" s="34" t="str">
        <f>IFERROR(IF(LOOKUP(2,1/((ACTIVITY!$D$10:$D$309=LEFT($D$28,7))*(ACTIVITY!$O$10:$O$309=ROWS($B$40:B219))),ACTIVITY!$G$10:$G$309)=0,"",LOOKUP(2,1/((ACTIVITY!$D$10:$D$309=LEFT($D$28,7))*(ACTIVITY!$O$10:$O$309=ROWS($B$40:B219))),ACTIVITY!$G$10:$G$309)),"")</f>
        <v/>
      </c>
      <c r="D219" s="34"/>
      <c r="E219" s="88" t="str">
        <f>IFERROR(IF(LOOKUP(2,1/((ACTIVITY!$D$10:$D$309=LEFT($D$28,7))*(ACTIVITY!$O$10:$O$309=ROWS($B$40:B219))),ACTIVITY!$H$10:$H$309)=0,"",LOOKUP(2,1/((ACTIVITY!$D$10:$D$309=LEFT($D$28,7))*(ACTIVITY!$O$10:$O$309=ROWS($B$40:B219))),ACTIVITY!$H$10:$H$309)),"")</f>
        <v/>
      </c>
      <c r="F219" s="88"/>
      <c r="G219" s="34" t="str">
        <f>IFERROR(IF(LOOKUP(2,1/((ACTIVITY!$D$10:$D$309=LEFT($D$28,7))*(ACTIVITY!$O$10:$O$309=ROWS($B$40:B219))),ACTIVITY!$I$10:$I$309)=0,"",LOOKUP(2,1/((ACTIVITY!$D$10:$D$309=LEFT($D$28,7))*(ACTIVITY!$O$10:$O$309=ROWS($B$40:B219))),ACTIVITY!$I$10:$I$309)),"")</f>
        <v/>
      </c>
      <c r="H219" s="34"/>
      <c r="I219" s="88" t="str">
        <f>IFERROR(IF(LOOKUP(2,1/((ACTIVITY!$D$10:$D$309=LEFT($D$28,7))*(ACTIVITY!$O$10:$O$309=ROWS($B$40:B219))),ACTIVITY!$J$10:$J$309)=0,"",LOOKUP(2,1/((ACTIVITY!$D$10:$D$309=LEFT($D$28,7))*(ACTIVITY!$O$10:$O$309=ROWS($B$40:B219))),ACTIVITY!$J$10:$J$309)),"")</f>
        <v/>
      </c>
      <c r="J219" s="88"/>
      <c r="K219" s="34" t="str">
        <f>IFERROR(IF(LOOKUP(2,1/((ACTIVITY!$D$10:$D$309=LEFT($D$28,7))*(ACTIVITY!$O$10:$O$309=ROWS($B$40:B219))),ACTIVITY!$K$10:$K$309)=0,"",LOOKUP(2,1/((ACTIVITY!$D$10:$D$309=LEFT($D$28,7))*(ACTIVITY!$O$10:$O$309=ROWS($B$40:B219))),ACTIVITY!$K$10:$K$309)),"")</f>
        <v/>
      </c>
      <c r="L219" s="34" t="str">
        <f>IFERROR(IF(LOOKUP(2,1/((ACTIVITY!$D$10:$D$309=LEFT($D$28,7))*(ACTIVITY!$O$10:$O$309=ROWS($B$40:B219))),ACTIVITY!$L$10:$L$309)=0,"",LOOKUP(2,1/((ACTIVITY!$D$10:$D$309=LEFT($D$28,7))*(ACTIVITY!$O$10:$O$309=ROWS($B$40:B219))),ACTIVITY!$L$10:$L$309)),"")</f>
        <v/>
      </c>
      <c r="M219" s="34"/>
    </row>
    <row r="220" spans="2:13" ht="24" customHeight="1">
      <c r="B220" s="33" t="str">
        <f>IFERROR(IF(LOOKUP(2,1/((ACTIVITY!$D$10:$D$309=LEFT($D$28,7))*(ACTIVITY!$O$10:$O$309=ROWS($B$40:B220))),ACTIVITY!$F$10:$F$309)=0,"",LOOKUP(2,1/((ACTIVITY!$D$10:$D$309=LEFT($D$28,7))*(ACTIVITY!$O$10:$O$309=ROWS($B$40:B220))),ACTIVITY!$F$10:$F$309)),"")</f>
        <v/>
      </c>
      <c r="C220" s="34" t="str">
        <f>IFERROR(IF(LOOKUP(2,1/((ACTIVITY!$D$10:$D$309=LEFT($D$28,7))*(ACTIVITY!$O$10:$O$309=ROWS($B$40:B220))),ACTIVITY!$G$10:$G$309)=0,"",LOOKUP(2,1/((ACTIVITY!$D$10:$D$309=LEFT($D$28,7))*(ACTIVITY!$O$10:$O$309=ROWS($B$40:B220))),ACTIVITY!$G$10:$G$309)),"")</f>
        <v/>
      </c>
      <c r="D220" s="34"/>
      <c r="E220" s="88" t="str">
        <f>IFERROR(IF(LOOKUP(2,1/((ACTIVITY!$D$10:$D$309=LEFT($D$28,7))*(ACTIVITY!$O$10:$O$309=ROWS($B$40:B220))),ACTIVITY!$H$10:$H$309)=0,"",LOOKUP(2,1/((ACTIVITY!$D$10:$D$309=LEFT($D$28,7))*(ACTIVITY!$O$10:$O$309=ROWS($B$40:B220))),ACTIVITY!$H$10:$H$309)),"")</f>
        <v/>
      </c>
      <c r="F220" s="88"/>
      <c r="G220" s="34" t="str">
        <f>IFERROR(IF(LOOKUP(2,1/((ACTIVITY!$D$10:$D$309=LEFT($D$28,7))*(ACTIVITY!$O$10:$O$309=ROWS($B$40:B220))),ACTIVITY!$I$10:$I$309)=0,"",LOOKUP(2,1/((ACTIVITY!$D$10:$D$309=LEFT($D$28,7))*(ACTIVITY!$O$10:$O$309=ROWS($B$40:B220))),ACTIVITY!$I$10:$I$309)),"")</f>
        <v/>
      </c>
      <c r="H220" s="34"/>
      <c r="I220" s="88" t="str">
        <f>IFERROR(IF(LOOKUP(2,1/((ACTIVITY!$D$10:$D$309=LEFT($D$28,7))*(ACTIVITY!$O$10:$O$309=ROWS($B$40:B220))),ACTIVITY!$J$10:$J$309)=0,"",LOOKUP(2,1/((ACTIVITY!$D$10:$D$309=LEFT($D$28,7))*(ACTIVITY!$O$10:$O$309=ROWS($B$40:B220))),ACTIVITY!$J$10:$J$309)),"")</f>
        <v/>
      </c>
      <c r="J220" s="88"/>
      <c r="K220" s="34" t="str">
        <f>IFERROR(IF(LOOKUP(2,1/((ACTIVITY!$D$10:$D$309=LEFT($D$28,7))*(ACTIVITY!$O$10:$O$309=ROWS($B$40:B220))),ACTIVITY!$K$10:$K$309)=0,"",LOOKUP(2,1/((ACTIVITY!$D$10:$D$309=LEFT($D$28,7))*(ACTIVITY!$O$10:$O$309=ROWS($B$40:B220))),ACTIVITY!$K$10:$K$309)),"")</f>
        <v/>
      </c>
      <c r="L220" s="34" t="str">
        <f>IFERROR(IF(LOOKUP(2,1/((ACTIVITY!$D$10:$D$309=LEFT($D$28,7))*(ACTIVITY!$O$10:$O$309=ROWS($B$40:B220))),ACTIVITY!$L$10:$L$309)=0,"",LOOKUP(2,1/((ACTIVITY!$D$10:$D$309=LEFT($D$28,7))*(ACTIVITY!$O$10:$O$309=ROWS($B$40:B220))),ACTIVITY!$L$10:$L$309)),"")</f>
        <v/>
      </c>
      <c r="M220" s="34"/>
    </row>
    <row r="221" spans="2:13" ht="24" customHeight="1">
      <c r="B221" s="33" t="str">
        <f>IFERROR(IF(LOOKUP(2,1/((ACTIVITY!$D$10:$D$309=LEFT($D$28,7))*(ACTIVITY!$O$10:$O$309=ROWS($B$40:B221))),ACTIVITY!$F$10:$F$309)=0,"",LOOKUP(2,1/((ACTIVITY!$D$10:$D$309=LEFT($D$28,7))*(ACTIVITY!$O$10:$O$309=ROWS($B$40:B221))),ACTIVITY!$F$10:$F$309)),"")</f>
        <v/>
      </c>
      <c r="C221" s="34" t="str">
        <f>IFERROR(IF(LOOKUP(2,1/((ACTIVITY!$D$10:$D$309=LEFT($D$28,7))*(ACTIVITY!$O$10:$O$309=ROWS($B$40:B221))),ACTIVITY!$G$10:$G$309)=0,"",LOOKUP(2,1/((ACTIVITY!$D$10:$D$309=LEFT($D$28,7))*(ACTIVITY!$O$10:$O$309=ROWS($B$40:B221))),ACTIVITY!$G$10:$G$309)),"")</f>
        <v/>
      </c>
      <c r="D221" s="34"/>
      <c r="E221" s="88" t="str">
        <f>IFERROR(IF(LOOKUP(2,1/((ACTIVITY!$D$10:$D$309=LEFT($D$28,7))*(ACTIVITY!$O$10:$O$309=ROWS($B$40:B221))),ACTIVITY!$H$10:$H$309)=0,"",LOOKUP(2,1/((ACTIVITY!$D$10:$D$309=LEFT($D$28,7))*(ACTIVITY!$O$10:$O$309=ROWS($B$40:B221))),ACTIVITY!$H$10:$H$309)),"")</f>
        <v/>
      </c>
      <c r="F221" s="88"/>
      <c r="G221" s="34" t="str">
        <f>IFERROR(IF(LOOKUP(2,1/((ACTIVITY!$D$10:$D$309=LEFT($D$28,7))*(ACTIVITY!$O$10:$O$309=ROWS($B$40:B221))),ACTIVITY!$I$10:$I$309)=0,"",LOOKUP(2,1/((ACTIVITY!$D$10:$D$309=LEFT($D$28,7))*(ACTIVITY!$O$10:$O$309=ROWS($B$40:B221))),ACTIVITY!$I$10:$I$309)),"")</f>
        <v/>
      </c>
      <c r="H221" s="34"/>
      <c r="I221" s="88" t="str">
        <f>IFERROR(IF(LOOKUP(2,1/((ACTIVITY!$D$10:$D$309=LEFT($D$28,7))*(ACTIVITY!$O$10:$O$309=ROWS($B$40:B221))),ACTIVITY!$J$10:$J$309)=0,"",LOOKUP(2,1/((ACTIVITY!$D$10:$D$309=LEFT($D$28,7))*(ACTIVITY!$O$10:$O$309=ROWS($B$40:B221))),ACTIVITY!$J$10:$J$309)),"")</f>
        <v/>
      </c>
      <c r="J221" s="88"/>
      <c r="K221" s="34" t="str">
        <f>IFERROR(IF(LOOKUP(2,1/((ACTIVITY!$D$10:$D$309=LEFT($D$28,7))*(ACTIVITY!$O$10:$O$309=ROWS($B$40:B221))),ACTIVITY!$K$10:$K$309)=0,"",LOOKUP(2,1/((ACTIVITY!$D$10:$D$309=LEFT($D$28,7))*(ACTIVITY!$O$10:$O$309=ROWS($B$40:B221))),ACTIVITY!$K$10:$K$309)),"")</f>
        <v/>
      </c>
      <c r="L221" s="34" t="str">
        <f>IFERROR(IF(LOOKUP(2,1/((ACTIVITY!$D$10:$D$309=LEFT($D$28,7))*(ACTIVITY!$O$10:$O$309=ROWS($B$40:B221))),ACTIVITY!$L$10:$L$309)=0,"",LOOKUP(2,1/((ACTIVITY!$D$10:$D$309=LEFT($D$28,7))*(ACTIVITY!$O$10:$O$309=ROWS($B$40:B221))),ACTIVITY!$L$10:$L$309)),"")</f>
        <v/>
      </c>
      <c r="M221" s="34"/>
    </row>
    <row r="222" spans="2:13" ht="24" customHeight="1">
      <c r="B222" s="33" t="str">
        <f>IFERROR(IF(LOOKUP(2,1/((ACTIVITY!$D$10:$D$309=LEFT($D$28,7))*(ACTIVITY!$O$10:$O$309=ROWS($B$40:B222))),ACTIVITY!$F$10:$F$309)=0,"",LOOKUP(2,1/((ACTIVITY!$D$10:$D$309=LEFT($D$28,7))*(ACTIVITY!$O$10:$O$309=ROWS($B$40:B222))),ACTIVITY!$F$10:$F$309)),"")</f>
        <v/>
      </c>
      <c r="C222" s="34" t="str">
        <f>IFERROR(IF(LOOKUP(2,1/((ACTIVITY!$D$10:$D$309=LEFT($D$28,7))*(ACTIVITY!$O$10:$O$309=ROWS($B$40:B222))),ACTIVITY!$G$10:$G$309)=0,"",LOOKUP(2,1/((ACTIVITY!$D$10:$D$309=LEFT($D$28,7))*(ACTIVITY!$O$10:$O$309=ROWS($B$40:B222))),ACTIVITY!$G$10:$G$309)),"")</f>
        <v/>
      </c>
      <c r="D222" s="34"/>
      <c r="E222" s="88" t="str">
        <f>IFERROR(IF(LOOKUP(2,1/((ACTIVITY!$D$10:$D$309=LEFT($D$28,7))*(ACTIVITY!$O$10:$O$309=ROWS($B$40:B222))),ACTIVITY!$H$10:$H$309)=0,"",LOOKUP(2,1/((ACTIVITY!$D$10:$D$309=LEFT($D$28,7))*(ACTIVITY!$O$10:$O$309=ROWS($B$40:B222))),ACTIVITY!$H$10:$H$309)),"")</f>
        <v/>
      </c>
      <c r="F222" s="88"/>
      <c r="G222" s="34" t="str">
        <f>IFERROR(IF(LOOKUP(2,1/((ACTIVITY!$D$10:$D$309=LEFT($D$28,7))*(ACTIVITY!$O$10:$O$309=ROWS($B$40:B222))),ACTIVITY!$I$10:$I$309)=0,"",LOOKUP(2,1/((ACTIVITY!$D$10:$D$309=LEFT($D$28,7))*(ACTIVITY!$O$10:$O$309=ROWS($B$40:B222))),ACTIVITY!$I$10:$I$309)),"")</f>
        <v/>
      </c>
      <c r="H222" s="34"/>
      <c r="I222" s="88" t="str">
        <f>IFERROR(IF(LOOKUP(2,1/((ACTIVITY!$D$10:$D$309=LEFT($D$28,7))*(ACTIVITY!$O$10:$O$309=ROWS($B$40:B222))),ACTIVITY!$J$10:$J$309)=0,"",LOOKUP(2,1/((ACTIVITY!$D$10:$D$309=LEFT($D$28,7))*(ACTIVITY!$O$10:$O$309=ROWS($B$40:B222))),ACTIVITY!$J$10:$J$309)),"")</f>
        <v/>
      </c>
      <c r="J222" s="88"/>
      <c r="K222" s="34" t="str">
        <f>IFERROR(IF(LOOKUP(2,1/((ACTIVITY!$D$10:$D$309=LEFT($D$28,7))*(ACTIVITY!$O$10:$O$309=ROWS($B$40:B222))),ACTIVITY!$K$10:$K$309)=0,"",LOOKUP(2,1/((ACTIVITY!$D$10:$D$309=LEFT($D$28,7))*(ACTIVITY!$O$10:$O$309=ROWS($B$40:B222))),ACTIVITY!$K$10:$K$309)),"")</f>
        <v/>
      </c>
      <c r="L222" s="34" t="str">
        <f>IFERROR(IF(LOOKUP(2,1/((ACTIVITY!$D$10:$D$309=LEFT($D$28,7))*(ACTIVITY!$O$10:$O$309=ROWS($B$40:B222))),ACTIVITY!$L$10:$L$309)=0,"",LOOKUP(2,1/((ACTIVITY!$D$10:$D$309=LEFT($D$28,7))*(ACTIVITY!$O$10:$O$309=ROWS($B$40:B222))),ACTIVITY!$L$10:$L$309)),"")</f>
        <v/>
      </c>
      <c r="M222" s="34"/>
    </row>
    <row r="223" spans="2:13" ht="24" customHeight="1">
      <c r="B223" s="33" t="str">
        <f>IFERROR(IF(LOOKUP(2,1/((ACTIVITY!$D$10:$D$309=LEFT($D$28,7))*(ACTIVITY!$O$10:$O$309=ROWS($B$40:B223))),ACTIVITY!$F$10:$F$309)=0,"",LOOKUP(2,1/((ACTIVITY!$D$10:$D$309=LEFT($D$28,7))*(ACTIVITY!$O$10:$O$309=ROWS($B$40:B223))),ACTIVITY!$F$10:$F$309)),"")</f>
        <v/>
      </c>
      <c r="C223" s="34" t="str">
        <f>IFERROR(IF(LOOKUP(2,1/((ACTIVITY!$D$10:$D$309=LEFT($D$28,7))*(ACTIVITY!$O$10:$O$309=ROWS($B$40:B223))),ACTIVITY!$G$10:$G$309)=0,"",LOOKUP(2,1/((ACTIVITY!$D$10:$D$309=LEFT($D$28,7))*(ACTIVITY!$O$10:$O$309=ROWS($B$40:B223))),ACTIVITY!$G$10:$G$309)),"")</f>
        <v/>
      </c>
      <c r="D223" s="34"/>
      <c r="E223" s="88" t="str">
        <f>IFERROR(IF(LOOKUP(2,1/((ACTIVITY!$D$10:$D$309=LEFT($D$28,7))*(ACTIVITY!$O$10:$O$309=ROWS($B$40:B223))),ACTIVITY!$H$10:$H$309)=0,"",LOOKUP(2,1/((ACTIVITY!$D$10:$D$309=LEFT($D$28,7))*(ACTIVITY!$O$10:$O$309=ROWS($B$40:B223))),ACTIVITY!$H$10:$H$309)),"")</f>
        <v/>
      </c>
      <c r="F223" s="88"/>
      <c r="G223" s="34" t="str">
        <f>IFERROR(IF(LOOKUP(2,1/((ACTIVITY!$D$10:$D$309=LEFT($D$28,7))*(ACTIVITY!$O$10:$O$309=ROWS($B$40:B223))),ACTIVITY!$I$10:$I$309)=0,"",LOOKUP(2,1/((ACTIVITY!$D$10:$D$309=LEFT($D$28,7))*(ACTIVITY!$O$10:$O$309=ROWS($B$40:B223))),ACTIVITY!$I$10:$I$309)),"")</f>
        <v/>
      </c>
      <c r="H223" s="34"/>
      <c r="I223" s="88" t="str">
        <f>IFERROR(IF(LOOKUP(2,1/((ACTIVITY!$D$10:$D$309=LEFT($D$28,7))*(ACTIVITY!$O$10:$O$309=ROWS($B$40:B223))),ACTIVITY!$J$10:$J$309)=0,"",LOOKUP(2,1/((ACTIVITY!$D$10:$D$309=LEFT($D$28,7))*(ACTIVITY!$O$10:$O$309=ROWS($B$40:B223))),ACTIVITY!$J$10:$J$309)),"")</f>
        <v/>
      </c>
      <c r="J223" s="88"/>
      <c r="K223" s="34" t="str">
        <f>IFERROR(IF(LOOKUP(2,1/((ACTIVITY!$D$10:$D$309=LEFT($D$28,7))*(ACTIVITY!$O$10:$O$309=ROWS($B$40:B223))),ACTIVITY!$K$10:$K$309)=0,"",LOOKUP(2,1/((ACTIVITY!$D$10:$D$309=LEFT($D$28,7))*(ACTIVITY!$O$10:$O$309=ROWS($B$40:B223))),ACTIVITY!$K$10:$K$309)),"")</f>
        <v/>
      </c>
      <c r="L223" s="34" t="str">
        <f>IFERROR(IF(LOOKUP(2,1/((ACTIVITY!$D$10:$D$309=LEFT($D$28,7))*(ACTIVITY!$O$10:$O$309=ROWS($B$40:B223))),ACTIVITY!$L$10:$L$309)=0,"",LOOKUP(2,1/((ACTIVITY!$D$10:$D$309=LEFT($D$28,7))*(ACTIVITY!$O$10:$O$309=ROWS($B$40:B223))),ACTIVITY!$L$10:$L$309)),"")</f>
        <v/>
      </c>
      <c r="M223" s="34"/>
    </row>
    <row r="224" spans="2:13" ht="24" customHeight="1">
      <c r="B224" s="33" t="str">
        <f>IFERROR(IF(LOOKUP(2,1/((ACTIVITY!$D$10:$D$309=LEFT($D$28,7))*(ACTIVITY!$O$10:$O$309=ROWS($B$40:B224))),ACTIVITY!$F$10:$F$309)=0,"",LOOKUP(2,1/((ACTIVITY!$D$10:$D$309=LEFT($D$28,7))*(ACTIVITY!$O$10:$O$309=ROWS($B$40:B224))),ACTIVITY!$F$10:$F$309)),"")</f>
        <v/>
      </c>
      <c r="C224" s="34" t="str">
        <f>IFERROR(IF(LOOKUP(2,1/((ACTIVITY!$D$10:$D$309=LEFT($D$28,7))*(ACTIVITY!$O$10:$O$309=ROWS($B$40:B224))),ACTIVITY!$G$10:$G$309)=0,"",LOOKUP(2,1/((ACTIVITY!$D$10:$D$309=LEFT($D$28,7))*(ACTIVITY!$O$10:$O$309=ROWS($B$40:B224))),ACTIVITY!$G$10:$G$309)),"")</f>
        <v/>
      </c>
      <c r="D224" s="34"/>
      <c r="E224" s="88" t="str">
        <f>IFERROR(IF(LOOKUP(2,1/((ACTIVITY!$D$10:$D$309=LEFT($D$28,7))*(ACTIVITY!$O$10:$O$309=ROWS($B$40:B224))),ACTIVITY!$H$10:$H$309)=0,"",LOOKUP(2,1/((ACTIVITY!$D$10:$D$309=LEFT($D$28,7))*(ACTIVITY!$O$10:$O$309=ROWS($B$40:B224))),ACTIVITY!$H$10:$H$309)),"")</f>
        <v/>
      </c>
      <c r="F224" s="88"/>
      <c r="G224" s="34" t="str">
        <f>IFERROR(IF(LOOKUP(2,1/((ACTIVITY!$D$10:$D$309=LEFT($D$28,7))*(ACTIVITY!$O$10:$O$309=ROWS($B$40:B224))),ACTIVITY!$I$10:$I$309)=0,"",LOOKUP(2,1/((ACTIVITY!$D$10:$D$309=LEFT($D$28,7))*(ACTIVITY!$O$10:$O$309=ROWS($B$40:B224))),ACTIVITY!$I$10:$I$309)),"")</f>
        <v/>
      </c>
      <c r="H224" s="34"/>
      <c r="I224" s="88" t="str">
        <f>IFERROR(IF(LOOKUP(2,1/((ACTIVITY!$D$10:$D$309=LEFT($D$28,7))*(ACTIVITY!$O$10:$O$309=ROWS($B$40:B224))),ACTIVITY!$J$10:$J$309)=0,"",LOOKUP(2,1/((ACTIVITY!$D$10:$D$309=LEFT($D$28,7))*(ACTIVITY!$O$10:$O$309=ROWS($B$40:B224))),ACTIVITY!$J$10:$J$309)),"")</f>
        <v/>
      </c>
      <c r="J224" s="88"/>
      <c r="K224" s="34" t="str">
        <f>IFERROR(IF(LOOKUP(2,1/((ACTIVITY!$D$10:$D$309=LEFT($D$28,7))*(ACTIVITY!$O$10:$O$309=ROWS($B$40:B224))),ACTIVITY!$K$10:$K$309)=0,"",LOOKUP(2,1/((ACTIVITY!$D$10:$D$309=LEFT($D$28,7))*(ACTIVITY!$O$10:$O$309=ROWS($B$40:B224))),ACTIVITY!$K$10:$K$309)),"")</f>
        <v/>
      </c>
      <c r="L224" s="34" t="str">
        <f>IFERROR(IF(LOOKUP(2,1/((ACTIVITY!$D$10:$D$309=LEFT($D$28,7))*(ACTIVITY!$O$10:$O$309=ROWS($B$40:B224))),ACTIVITY!$L$10:$L$309)=0,"",LOOKUP(2,1/((ACTIVITY!$D$10:$D$309=LEFT($D$28,7))*(ACTIVITY!$O$10:$O$309=ROWS($B$40:B224))),ACTIVITY!$L$10:$L$309)),"")</f>
        <v/>
      </c>
      <c r="M224" s="34"/>
    </row>
    <row r="225" spans="2:13" ht="24" customHeight="1">
      <c r="B225" s="33" t="str">
        <f>IFERROR(IF(LOOKUP(2,1/((ACTIVITY!$D$10:$D$309=LEFT($D$28,7))*(ACTIVITY!$O$10:$O$309=ROWS($B$40:B225))),ACTIVITY!$F$10:$F$309)=0,"",LOOKUP(2,1/((ACTIVITY!$D$10:$D$309=LEFT($D$28,7))*(ACTIVITY!$O$10:$O$309=ROWS($B$40:B225))),ACTIVITY!$F$10:$F$309)),"")</f>
        <v/>
      </c>
      <c r="C225" s="34" t="str">
        <f>IFERROR(IF(LOOKUP(2,1/((ACTIVITY!$D$10:$D$309=LEFT($D$28,7))*(ACTIVITY!$O$10:$O$309=ROWS($B$40:B225))),ACTIVITY!$G$10:$G$309)=0,"",LOOKUP(2,1/((ACTIVITY!$D$10:$D$309=LEFT($D$28,7))*(ACTIVITY!$O$10:$O$309=ROWS($B$40:B225))),ACTIVITY!$G$10:$G$309)),"")</f>
        <v/>
      </c>
      <c r="D225" s="34"/>
      <c r="E225" s="88" t="str">
        <f>IFERROR(IF(LOOKUP(2,1/((ACTIVITY!$D$10:$D$309=LEFT($D$28,7))*(ACTIVITY!$O$10:$O$309=ROWS($B$40:B225))),ACTIVITY!$H$10:$H$309)=0,"",LOOKUP(2,1/((ACTIVITY!$D$10:$D$309=LEFT($D$28,7))*(ACTIVITY!$O$10:$O$309=ROWS($B$40:B225))),ACTIVITY!$H$10:$H$309)),"")</f>
        <v/>
      </c>
      <c r="F225" s="88"/>
      <c r="G225" s="34" t="str">
        <f>IFERROR(IF(LOOKUP(2,1/((ACTIVITY!$D$10:$D$309=LEFT($D$28,7))*(ACTIVITY!$O$10:$O$309=ROWS($B$40:B225))),ACTIVITY!$I$10:$I$309)=0,"",LOOKUP(2,1/((ACTIVITY!$D$10:$D$309=LEFT($D$28,7))*(ACTIVITY!$O$10:$O$309=ROWS($B$40:B225))),ACTIVITY!$I$10:$I$309)),"")</f>
        <v/>
      </c>
      <c r="H225" s="34"/>
      <c r="I225" s="88" t="str">
        <f>IFERROR(IF(LOOKUP(2,1/((ACTIVITY!$D$10:$D$309=LEFT($D$28,7))*(ACTIVITY!$O$10:$O$309=ROWS($B$40:B225))),ACTIVITY!$J$10:$J$309)=0,"",LOOKUP(2,1/((ACTIVITY!$D$10:$D$309=LEFT($D$28,7))*(ACTIVITY!$O$10:$O$309=ROWS($B$40:B225))),ACTIVITY!$J$10:$J$309)),"")</f>
        <v/>
      </c>
      <c r="J225" s="88"/>
      <c r="K225" s="34" t="str">
        <f>IFERROR(IF(LOOKUP(2,1/((ACTIVITY!$D$10:$D$309=LEFT($D$28,7))*(ACTIVITY!$O$10:$O$309=ROWS($B$40:B225))),ACTIVITY!$K$10:$K$309)=0,"",LOOKUP(2,1/((ACTIVITY!$D$10:$D$309=LEFT($D$28,7))*(ACTIVITY!$O$10:$O$309=ROWS($B$40:B225))),ACTIVITY!$K$10:$K$309)),"")</f>
        <v/>
      </c>
      <c r="L225" s="34" t="str">
        <f>IFERROR(IF(LOOKUP(2,1/((ACTIVITY!$D$10:$D$309=LEFT($D$28,7))*(ACTIVITY!$O$10:$O$309=ROWS($B$40:B225))),ACTIVITY!$L$10:$L$309)=0,"",LOOKUP(2,1/((ACTIVITY!$D$10:$D$309=LEFT($D$28,7))*(ACTIVITY!$O$10:$O$309=ROWS($B$40:B225))),ACTIVITY!$L$10:$L$309)),"")</f>
        <v/>
      </c>
      <c r="M225" s="34"/>
    </row>
    <row r="226" spans="2:13" ht="24" customHeight="1">
      <c r="B226" s="33" t="str">
        <f>IFERROR(IF(LOOKUP(2,1/((ACTIVITY!$D$10:$D$309=LEFT($D$28,7))*(ACTIVITY!$O$10:$O$309=ROWS($B$40:B226))),ACTIVITY!$F$10:$F$309)=0,"",LOOKUP(2,1/((ACTIVITY!$D$10:$D$309=LEFT($D$28,7))*(ACTIVITY!$O$10:$O$309=ROWS($B$40:B226))),ACTIVITY!$F$10:$F$309)),"")</f>
        <v/>
      </c>
      <c r="C226" s="34" t="str">
        <f>IFERROR(IF(LOOKUP(2,1/((ACTIVITY!$D$10:$D$309=LEFT($D$28,7))*(ACTIVITY!$O$10:$O$309=ROWS($B$40:B226))),ACTIVITY!$G$10:$G$309)=0,"",LOOKUP(2,1/((ACTIVITY!$D$10:$D$309=LEFT($D$28,7))*(ACTIVITY!$O$10:$O$309=ROWS($B$40:B226))),ACTIVITY!$G$10:$G$309)),"")</f>
        <v/>
      </c>
      <c r="D226" s="34"/>
      <c r="E226" s="88" t="str">
        <f>IFERROR(IF(LOOKUP(2,1/((ACTIVITY!$D$10:$D$309=LEFT($D$28,7))*(ACTIVITY!$O$10:$O$309=ROWS($B$40:B226))),ACTIVITY!$H$10:$H$309)=0,"",LOOKUP(2,1/((ACTIVITY!$D$10:$D$309=LEFT($D$28,7))*(ACTIVITY!$O$10:$O$309=ROWS($B$40:B226))),ACTIVITY!$H$10:$H$309)),"")</f>
        <v/>
      </c>
      <c r="F226" s="88"/>
      <c r="G226" s="34" t="str">
        <f>IFERROR(IF(LOOKUP(2,1/((ACTIVITY!$D$10:$D$309=LEFT($D$28,7))*(ACTIVITY!$O$10:$O$309=ROWS($B$40:B226))),ACTIVITY!$I$10:$I$309)=0,"",LOOKUP(2,1/((ACTIVITY!$D$10:$D$309=LEFT($D$28,7))*(ACTIVITY!$O$10:$O$309=ROWS($B$40:B226))),ACTIVITY!$I$10:$I$309)),"")</f>
        <v/>
      </c>
      <c r="H226" s="34"/>
      <c r="I226" s="88" t="str">
        <f>IFERROR(IF(LOOKUP(2,1/((ACTIVITY!$D$10:$D$309=LEFT($D$28,7))*(ACTIVITY!$O$10:$O$309=ROWS($B$40:B226))),ACTIVITY!$J$10:$J$309)=0,"",LOOKUP(2,1/((ACTIVITY!$D$10:$D$309=LEFT($D$28,7))*(ACTIVITY!$O$10:$O$309=ROWS($B$40:B226))),ACTIVITY!$J$10:$J$309)),"")</f>
        <v/>
      </c>
      <c r="J226" s="88"/>
      <c r="K226" s="34" t="str">
        <f>IFERROR(IF(LOOKUP(2,1/((ACTIVITY!$D$10:$D$309=LEFT($D$28,7))*(ACTIVITY!$O$10:$O$309=ROWS($B$40:B226))),ACTIVITY!$K$10:$K$309)=0,"",LOOKUP(2,1/((ACTIVITY!$D$10:$D$309=LEFT($D$28,7))*(ACTIVITY!$O$10:$O$309=ROWS($B$40:B226))),ACTIVITY!$K$10:$K$309)),"")</f>
        <v/>
      </c>
      <c r="L226" s="34" t="str">
        <f>IFERROR(IF(LOOKUP(2,1/((ACTIVITY!$D$10:$D$309=LEFT($D$28,7))*(ACTIVITY!$O$10:$O$309=ROWS($B$40:B226))),ACTIVITY!$L$10:$L$309)=0,"",LOOKUP(2,1/((ACTIVITY!$D$10:$D$309=LEFT($D$28,7))*(ACTIVITY!$O$10:$O$309=ROWS($B$40:B226))),ACTIVITY!$L$10:$L$309)),"")</f>
        <v/>
      </c>
      <c r="M226" s="34"/>
    </row>
    <row r="227" spans="2:13" ht="24" customHeight="1">
      <c r="B227" s="33" t="str">
        <f>IFERROR(IF(LOOKUP(2,1/((ACTIVITY!$D$10:$D$309=LEFT($D$28,7))*(ACTIVITY!$O$10:$O$309=ROWS($B$40:B227))),ACTIVITY!$F$10:$F$309)=0,"",LOOKUP(2,1/((ACTIVITY!$D$10:$D$309=LEFT($D$28,7))*(ACTIVITY!$O$10:$O$309=ROWS($B$40:B227))),ACTIVITY!$F$10:$F$309)),"")</f>
        <v/>
      </c>
      <c r="C227" s="34" t="str">
        <f>IFERROR(IF(LOOKUP(2,1/((ACTIVITY!$D$10:$D$309=LEFT($D$28,7))*(ACTIVITY!$O$10:$O$309=ROWS($B$40:B227))),ACTIVITY!$G$10:$G$309)=0,"",LOOKUP(2,1/((ACTIVITY!$D$10:$D$309=LEFT($D$28,7))*(ACTIVITY!$O$10:$O$309=ROWS($B$40:B227))),ACTIVITY!$G$10:$G$309)),"")</f>
        <v/>
      </c>
      <c r="D227" s="34"/>
      <c r="E227" s="88" t="str">
        <f>IFERROR(IF(LOOKUP(2,1/((ACTIVITY!$D$10:$D$309=LEFT($D$28,7))*(ACTIVITY!$O$10:$O$309=ROWS($B$40:B227))),ACTIVITY!$H$10:$H$309)=0,"",LOOKUP(2,1/((ACTIVITY!$D$10:$D$309=LEFT($D$28,7))*(ACTIVITY!$O$10:$O$309=ROWS($B$40:B227))),ACTIVITY!$H$10:$H$309)),"")</f>
        <v/>
      </c>
      <c r="F227" s="88"/>
      <c r="G227" s="34" t="str">
        <f>IFERROR(IF(LOOKUP(2,1/((ACTIVITY!$D$10:$D$309=LEFT($D$28,7))*(ACTIVITY!$O$10:$O$309=ROWS($B$40:B227))),ACTIVITY!$I$10:$I$309)=0,"",LOOKUP(2,1/((ACTIVITY!$D$10:$D$309=LEFT($D$28,7))*(ACTIVITY!$O$10:$O$309=ROWS($B$40:B227))),ACTIVITY!$I$10:$I$309)),"")</f>
        <v/>
      </c>
      <c r="H227" s="34"/>
      <c r="I227" s="88" t="str">
        <f>IFERROR(IF(LOOKUP(2,1/((ACTIVITY!$D$10:$D$309=LEFT($D$28,7))*(ACTIVITY!$O$10:$O$309=ROWS($B$40:B227))),ACTIVITY!$J$10:$J$309)=0,"",LOOKUP(2,1/((ACTIVITY!$D$10:$D$309=LEFT($D$28,7))*(ACTIVITY!$O$10:$O$309=ROWS($B$40:B227))),ACTIVITY!$J$10:$J$309)),"")</f>
        <v/>
      </c>
      <c r="J227" s="88"/>
      <c r="K227" s="34" t="str">
        <f>IFERROR(IF(LOOKUP(2,1/((ACTIVITY!$D$10:$D$309=LEFT($D$28,7))*(ACTIVITY!$O$10:$O$309=ROWS($B$40:B227))),ACTIVITY!$K$10:$K$309)=0,"",LOOKUP(2,1/((ACTIVITY!$D$10:$D$309=LEFT($D$28,7))*(ACTIVITY!$O$10:$O$309=ROWS($B$40:B227))),ACTIVITY!$K$10:$K$309)),"")</f>
        <v/>
      </c>
      <c r="L227" s="34" t="str">
        <f>IFERROR(IF(LOOKUP(2,1/((ACTIVITY!$D$10:$D$309=LEFT($D$28,7))*(ACTIVITY!$O$10:$O$309=ROWS($B$40:B227))),ACTIVITY!$L$10:$L$309)=0,"",LOOKUP(2,1/((ACTIVITY!$D$10:$D$309=LEFT($D$28,7))*(ACTIVITY!$O$10:$O$309=ROWS($B$40:B227))),ACTIVITY!$L$10:$L$309)),"")</f>
        <v/>
      </c>
      <c r="M227" s="34"/>
    </row>
    <row r="228" spans="2:13" ht="24" customHeight="1">
      <c r="B228" s="33" t="str">
        <f>IFERROR(IF(LOOKUP(2,1/((ACTIVITY!$D$10:$D$309=LEFT($D$28,7))*(ACTIVITY!$O$10:$O$309=ROWS($B$40:B228))),ACTIVITY!$F$10:$F$309)=0,"",LOOKUP(2,1/((ACTIVITY!$D$10:$D$309=LEFT($D$28,7))*(ACTIVITY!$O$10:$O$309=ROWS($B$40:B228))),ACTIVITY!$F$10:$F$309)),"")</f>
        <v/>
      </c>
      <c r="C228" s="34" t="str">
        <f>IFERROR(IF(LOOKUP(2,1/((ACTIVITY!$D$10:$D$309=LEFT($D$28,7))*(ACTIVITY!$O$10:$O$309=ROWS($B$40:B228))),ACTIVITY!$G$10:$G$309)=0,"",LOOKUP(2,1/((ACTIVITY!$D$10:$D$309=LEFT($D$28,7))*(ACTIVITY!$O$10:$O$309=ROWS($B$40:B228))),ACTIVITY!$G$10:$G$309)),"")</f>
        <v/>
      </c>
      <c r="D228" s="34"/>
      <c r="E228" s="88" t="str">
        <f>IFERROR(IF(LOOKUP(2,1/((ACTIVITY!$D$10:$D$309=LEFT($D$28,7))*(ACTIVITY!$O$10:$O$309=ROWS($B$40:B228))),ACTIVITY!$H$10:$H$309)=0,"",LOOKUP(2,1/((ACTIVITY!$D$10:$D$309=LEFT($D$28,7))*(ACTIVITY!$O$10:$O$309=ROWS($B$40:B228))),ACTIVITY!$H$10:$H$309)),"")</f>
        <v/>
      </c>
      <c r="F228" s="88"/>
      <c r="G228" s="34" t="str">
        <f>IFERROR(IF(LOOKUP(2,1/((ACTIVITY!$D$10:$D$309=LEFT($D$28,7))*(ACTIVITY!$O$10:$O$309=ROWS($B$40:B228))),ACTIVITY!$I$10:$I$309)=0,"",LOOKUP(2,1/((ACTIVITY!$D$10:$D$309=LEFT($D$28,7))*(ACTIVITY!$O$10:$O$309=ROWS($B$40:B228))),ACTIVITY!$I$10:$I$309)),"")</f>
        <v/>
      </c>
      <c r="H228" s="34"/>
      <c r="I228" s="88" t="str">
        <f>IFERROR(IF(LOOKUP(2,1/((ACTIVITY!$D$10:$D$309=LEFT($D$28,7))*(ACTIVITY!$O$10:$O$309=ROWS($B$40:B228))),ACTIVITY!$J$10:$J$309)=0,"",LOOKUP(2,1/((ACTIVITY!$D$10:$D$309=LEFT($D$28,7))*(ACTIVITY!$O$10:$O$309=ROWS($B$40:B228))),ACTIVITY!$J$10:$J$309)),"")</f>
        <v/>
      </c>
      <c r="J228" s="88"/>
      <c r="K228" s="34" t="str">
        <f>IFERROR(IF(LOOKUP(2,1/((ACTIVITY!$D$10:$D$309=LEFT($D$28,7))*(ACTIVITY!$O$10:$O$309=ROWS($B$40:B228))),ACTIVITY!$K$10:$K$309)=0,"",LOOKUP(2,1/((ACTIVITY!$D$10:$D$309=LEFT($D$28,7))*(ACTIVITY!$O$10:$O$309=ROWS($B$40:B228))),ACTIVITY!$K$10:$K$309)),"")</f>
        <v/>
      </c>
      <c r="L228" s="34" t="str">
        <f>IFERROR(IF(LOOKUP(2,1/((ACTIVITY!$D$10:$D$309=LEFT($D$28,7))*(ACTIVITY!$O$10:$O$309=ROWS($B$40:B228))),ACTIVITY!$L$10:$L$309)=0,"",LOOKUP(2,1/((ACTIVITY!$D$10:$D$309=LEFT($D$28,7))*(ACTIVITY!$O$10:$O$309=ROWS($B$40:B228))),ACTIVITY!$L$10:$L$309)),"")</f>
        <v/>
      </c>
      <c r="M228" s="34"/>
    </row>
    <row r="229" spans="2:13" ht="24" customHeight="1">
      <c r="B229" s="33" t="str">
        <f>IFERROR(IF(LOOKUP(2,1/((ACTIVITY!$D$10:$D$309=LEFT($D$28,7))*(ACTIVITY!$O$10:$O$309=ROWS($B$40:B229))),ACTIVITY!$F$10:$F$309)=0,"",LOOKUP(2,1/((ACTIVITY!$D$10:$D$309=LEFT($D$28,7))*(ACTIVITY!$O$10:$O$309=ROWS($B$40:B229))),ACTIVITY!$F$10:$F$309)),"")</f>
        <v/>
      </c>
      <c r="C229" s="34" t="str">
        <f>IFERROR(IF(LOOKUP(2,1/((ACTIVITY!$D$10:$D$309=LEFT($D$28,7))*(ACTIVITY!$O$10:$O$309=ROWS($B$40:B229))),ACTIVITY!$G$10:$G$309)=0,"",LOOKUP(2,1/((ACTIVITY!$D$10:$D$309=LEFT($D$28,7))*(ACTIVITY!$O$10:$O$309=ROWS($B$40:B229))),ACTIVITY!$G$10:$G$309)),"")</f>
        <v/>
      </c>
      <c r="D229" s="34"/>
      <c r="E229" s="88" t="str">
        <f>IFERROR(IF(LOOKUP(2,1/((ACTIVITY!$D$10:$D$309=LEFT($D$28,7))*(ACTIVITY!$O$10:$O$309=ROWS($B$40:B229))),ACTIVITY!$H$10:$H$309)=0,"",LOOKUP(2,1/((ACTIVITY!$D$10:$D$309=LEFT($D$28,7))*(ACTIVITY!$O$10:$O$309=ROWS($B$40:B229))),ACTIVITY!$H$10:$H$309)),"")</f>
        <v/>
      </c>
      <c r="F229" s="88"/>
      <c r="G229" s="34" t="str">
        <f>IFERROR(IF(LOOKUP(2,1/((ACTIVITY!$D$10:$D$309=LEFT($D$28,7))*(ACTIVITY!$O$10:$O$309=ROWS($B$40:B229))),ACTIVITY!$I$10:$I$309)=0,"",LOOKUP(2,1/((ACTIVITY!$D$10:$D$309=LEFT($D$28,7))*(ACTIVITY!$O$10:$O$309=ROWS($B$40:B229))),ACTIVITY!$I$10:$I$309)),"")</f>
        <v/>
      </c>
      <c r="H229" s="34"/>
      <c r="I229" s="88" t="str">
        <f>IFERROR(IF(LOOKUP(2,1/((ACTIVITY!$D$10:$D$309=LEFT($D$28,7))*(ACTIVITY!$O$10:$O$309=ROWS($B$40:B229))),ACTIVITY!$J$10:$J$309)=0,"",LOOKUP(2,1/((ACTIVITY!$D$10:$D$309=LEFT($D$28,7))*(ACTIVITY!$O$10:$O$309=ROWS($B$40:B229))),ACTIVITY!$J$10:$J$309)),"")</f>
        <v/>
      </c>
      <c r="J229" s="88"/>
      <c r="K229" s="34" t="str">
        <f>IFERROR(IF(LOOKUP(2,1/((ACTIVITY!$D$10:$D$309=LEFT($D$28,7))*(ACTIVITY!$O$10:$O$309=ROWS($B$40:B229))),ACTIVITY!$K$10:$K$309)=0,"",LOOKUP(2,1/((ACTIVITY!$D$10:$D$309=LEFT($D$28,7))*(ACTIVITY!$O$10:$O$309=ROWS($B$40:B229))),ACTIVITY!$K$10:$K$309)),"")</f>
        <v/>
      </c>
      <c r="L229" s="34" t="str">
        <f>IFERROR(IF(LOOKUP(2,1/((ACTIVITY!$D$10:$D$309=LEFT($D$28,7))*(ACTIVITY!$O$10:$O$309=ROWS($B$40:B229))),ACTIVITY!$L$10:$L$309)=0,"",LOOKUP(2,1/((ACTIVITY!$D$10:$D$309=LEFT($D$28,7))*(ACTIVITY!$O$10:$O$309=ROWS($B$40:B229))),ACTIVITY!$L$10:$L$309)),"")</f>
        <v/>
      </c>
      <c r="M229" s="34"/>
    </row>
    <row r="230" spans="2:13" ht="24" customHeight="1">
      <c r="B230" s="33" t="str">
        <f>IFERROR(IF(LOOKUP(2,1/((ACTIVITY!$D$10:$D$309=LEFT($D$28,7))*(ACTIVITY!$O$10:$O$309=ROWS($B$40:B230))),ACTIVITY!$F$10:$F$309)=0,"",LOOKUP(2,1/((ACTIVITY!$D$10:$D$309=LEFT($D$28,7))*(ACTIVITY!$O$10:$O$309=ROWS($B$40:B230))),ACTIVITY!$F$10:$F$309)),"")</f>
        <v/>
      </c>
      <c r="C230" s="34" t="str">
        <f>IFERROR(IF(LOOKUP(2,1/((ACTIVITY!$D$10:$D$309=LEFT($D$28,7))*(ACTIVITY!$O$10:$O$309=ROWS($B$40:B230))),ACTIVITY!$G$10:$G$309)=0,"",LOOKUP(2,1/((ACTIVITY!$D$10:$D$309=LEFT($D$28,7))*(ACTIVITY!$O$10:$O$309=ROWS($B$40:B230))),ACTIVITY!$G$10:$G$309)),"")</f>
        <v/>
      </c>
      <c r="D230" s="34"/>
      <c r="E230" s="88" t="str">
        <f>IFERROR(IF(LOOKUP(2,1/((ACTIVITY!$D$10:$D$309=LEFT($D$28,7))*(ACTIVITY!$O$10:$O$309=ROWS($B$40:B230))),ACTIVITY!$H$10:$H$309)=0,"",LOOKUP(2,1/((ACTIVITY!$D$10:$D$309=LEFT($D$28,7))*(ACTIVITY!$O$10:$O$309=ROWS($B$40:B230))),ACTIVITY!$H$10:$H$309)),"")</f>
        <v/>
      </c>
      <c r="F230" s="88"/>
      <c r="G230" s="34" t="str">
        <f>IFERROR(IF(LOOKUP(2,1/((ACTIVITY!$D$10:$D$309=LEFT($D$28,7))*(ACTIVITY!$O$10:$O$309=ROWS($B$40:B230))),ACTIVITY!$I$10:$I$309)=0,"",LOOKUP(2,1/((ACTIVITY!$D$10:$D$309=LEFT($D$28,7))*(ACTIVITY!$O$10:$O$309=ROWS($B$40:B230))),ACTIVITY!$I$10:$I$309)),"")</f>
        <v/>
      </c>
      <c r="H230" s="34"/>
      <c r="I230" s="88" t="str">
        <f>IFERROR(IF(LOOKUP(2,1/((ACTIVITY!$D$10:$D$309=LEFT($D$28,7))*(ACTIVITY!$O$10:$O$309=ROWS($B$40:B230))),ACTIVITY!$J$10:$J$309)=0,"",LOOKUP(2,1/((ACTIVITY!$D$10:$D$309=LEFT($D$28,7))*(ACTIVITY!$O$10:$O$309=ROWS($B$40:B230))),ACTIVITY!$J$10:$J$309)),"")</f>
        <v/>
      </c>
      <c r="J230" s="88"/>
      <c r="K230" s="34" t="str">
        <f>IFERROR(IF(LOOKUP(2,1/((ACTIVITY!$D$10:$D$309=LEFT($D$28,7))*(ACTIVITY!$O$10:$O$309=ROWS($B$40:B230))),ACTIVITY!$K$10:$K$309)=0,"",LOOKUP(2,1/((ACTIVITY!$D$10:$D$309=LEFT($D$28,7))*(ACTIVITY!$O$10:$O$309=ROWS($B$40:B230))),ACTIVITY!$K$10:$K$309)),"")</f>
        <v/>
      </c>
      <c r="L230" s="34" t="str">
        <f>IFERROR(IF(LOOKUP(2,1/((ACTIVITY!$D$10:$D$309=LEFT($D$28,7))*(ACTIVITY!$O$10:$O$309=ROWS($B$40:B230))),ACTIVITY!$L$10:$L$309)=0,"",LOOKUP(2,1/((ACTIVITY!$D$10:$D$309=LEFT($D$28,7))*(ACTIVITY!$O$10:$O$309=ROWS($B$40:B230))),ACTIVITY!$L$10:$L$309)),"")</f>
        <v/>
      </c>
      <c r="M230" s="34"/>
    </row>
    <row r="231" spans="2:13" ht="24" customHeight="1">
      <c r="B231" s="33" t="str">
        <f>IFERROR(IF(LOOKUP(2,1/((ACTIVITY!$D$10:$D$309=LEFT($D$28,7))*(ACTIVITY!$O$10:$O$309=ROWS($B$40:B231))),ACTIVITY!$F$10:$F$309)=0,"",LOOKUP(2,1/((ACTIVITY!$D$10:$D$309=LEFT($D$28,7))*(ACTIVITY!$O$10:$O$309=ROWS($B$40:B231))),ACTIVITY!$F$10:$F$309)),"")</f>
        <v/>
      </c>
      <c r="C231" s="34" t="str">
        <f>IFERROR(IF(LOOKUP(2,1/((ACTIVITY!$D$10:$D$309=LEFT($D$28,7))*(ACTIVITY!$O$10:$O$309=ROWS($B$40:B231))),ACTIVITY!$G$10:$G$309)=0,"",LOOKUP(2,1/((ACTIVITY!$D$10:$D$309=LEFT($D$28,7))*(ACTIVITY!$O$10:$O$309=ROWS($B$40:B231))),ACTIVITY!$G$10:$G$309)),"")</f>
        <v/>
      </c>
      <c r="D231" s="34"/>
      <c r="E231" s="88" t="str">
        <f>IFERROR(IF(LOOKUP(2,1/((ACTIVITY!$D$10:$D$309=LEFT($D$28,7))*(ACTIVITY!$O$10:$O$309=ROWS($B$40:B231))),ACTIVITY!$H$10:$H$309)=0,"",LOOKUP(2,1/((ACTIVITY!$D$10:$D$309=LEFT($D$28,7))*(ACTIVITY!$O$10:$O$309=ROWS($B$40:B231))),ACTIVITY!$H$10:$H$309)),"")</f>
        <v/>
      </c>
      <c r="F231" s="88"/>
      <c r="G231" s="34" t="str">
        <f>IFERROR(IF(LOOKUP(2,1/((ACTIVITY!$D$10:$D$309=LEFT($D$28,7))*(ACTIVITY!$O$10:$O$309=ROWS($B$40:B231))),ACTIVITY!$I$10:$I$309)=0,"",LOOKUP(2,1/((ACTIVITY!$D$10:$D$309=LEFT($D$28,7))*(ACTIVITY!$O$10:$O$309=ROWS($B$40:B231))),ACTIVITY!$I$10:$I$309)),"")</f>
        <v/>
      </c>
      <c r="H231" s="34"/>
      <c r="I231" s="88" t="str">
        <f>IFERROR(IF(LOOKUP(2,1/((ACTIVITY!$D$10:$D$309=LEFT($D$28,7))*(ACTIVITY!$O$10:$O$309=ROWS($B$40:B231))),ACTIVITY!$J$10:$J$309)=0,"",LOOKUP(2,1/((ACTIVITY!$D$10:$D$309=LEFT($D$28,7))*(ACTIVITY!$O$10:$O$309=ROWS($B$40:B231))),ACTIVITY!$J$10:$J$309)),"")</f>
        <v/>
      </c>
      <c r="J231" s="88"/>
      <c r="K231" s="34" t="str">
        <f>IFERROR(IF(LOOKUP(2,1/((ACTIVITY!$D$10:$D$309=LEFT($D$28,7))*(ACTIVITY!$O$10:$O$309=ROWS($B$40:B231))),ACTIVITY!$K$10:$K$309)=0,"",LOOKUP(2,1/((ACTIVITY!$D$10:$D$309=LEFT($D$28,7))*(ACTIVITY!$O$10:$O$309=ROWS($B$40:B231))),ACTIVITY!$K$10:$K$309)),"")</f>
        <v/>
      </c>
      <c r="L231" s="34" t="str">
        <f>IFERROR(IF(LOOKUP(2,1/((ACTIVITY!$D$10:$D$309=LEFT($D$28,7))*(ACTIVITY!$O$10:$O$309=ROWS($B$40:B231))),ACTIVITY!$L$10:$L$309)=0,"",LOOKUP(2,1/((ACTIVITY!$D$10:$D$309=LEFT($D$28,7))*(ACTIVITY!$O$10:$O$309=ROWS($B$40:B231))),ACTIVITY!$L$10:$L$309)),"")</f>
        <v/>
      </c>
      <c r="M231" s="34"/>
    </row>
    <row r="232" spans="2:13" ht="24" customHeight="1">
      <c r="B232" s="33" t="str">
        <f>IFERROR(IF(LOOKUP(2,1/((ACTIVITY!$D$10:$D$309=LEFT($D$28,7))*(ACTIVITY!$O$10:$O$309=ROWS($B$40:B232))),ACTIVITY!$F$10:$F$309)=0,"",LOOKUP(2,1/((ACTIVITY!$D$10:$D$309=LEFT($D$28,7))*(ACTIVITY!$O$10:$O$309=ROWS($B$40:B232))),ACTIVITY!$F$10:$F$309)),"")</f>
        <v/>
      </c>
      <c r="C232" s="34" t="str">
        <f>IFERROR(IF(LOOKUP(2,1/((ACTIVITY!$D$10:$D$309=LEFT($D$28,7))*(ACTIVITY!$O$10:$O$309=ROWS($B$40:B232))),ACTIVITY!$G$10:$G$309)=0,"",LOOKUP(2,1/((ACTIVITY!$D$10:$D$309=LEFT($D$28,7))*(ACTIVITY!$O$10:$O$309=ROWS($B$40:B232))),ACTIVITY!$G$10:$G$309)),"")</f>
        <v/>
      </c>
      <c r="D232" s="34"/>
      <c r="E232" s="88" t="str">
        <f>IFERROR(IF(LOOKUP(2,1/((ACTIVITY!$D$10:$D$309=LEFT($D$28,7))*(ACTIVITY!$O$10:$O$309=ROWS($B$40:B232))),ACTIVITY!$H$10:$H$309)=0,"",LOOKUP(2,1/((ACTIVITY!$D$10:$D$309=LEFT($D$28,7))*(ACTIVITY!$O$10:$O$309=ROWS($B$40:B232))),ACTIVITY!$H$10:$H$309)),"")</f>
        <v/>
      </c>
      <c r="F232" s="88"/>
      <c r="G232" s="34" t="str">
        <f>IFERROR(IF(LOOKUP(2,1/((ACTIVITY!$D$10:$D$309=LEFT($D$28,7))*(ACTIVITY!$O$10:$O$309=ROWS($B$40:B232))),ACTIVITY!$I$10:$I$309)=0,"",LOOKUP(2,1/((ACTIVITY!$D$10:$D$309=LEFT($D$28,7))*(ACTIVITY!$O$10:$O$309=ROWS($B$40:B232))),ACTIVITY!$I$10:$I$309)),"")</f>
        <v/>
      </c>
      <c r="H232" s="34"/>
      <c r="I232" s="88" t="str">
        <f>IFERROR(IF(LOOKUP(2,1/((ACTIVITY!$D$10:$D$309=LEFT($D$28,7))*(ACTIVITY!$O$10:$O$309=ROWS($B$40:B232))),ACTIVITY!$J$10:$J$309)=0,"",LOOKUP(2,1/((ACTIVITY!$D$10:$D$309=LEFT($D$28,7))*(ACTIVITY!$O$10:$O$309=ROWS($B$40:B232))),ACTIVITY!$J$10:$J$309)),"")</f>
        <v/>
      </c>
      <c r="J232" s="88"/>
      <c r="K232" s="34" t="str">
        <f>IFERROR(IF(LOOKUP(2,1/((ACTIVITY!$D$10:$D$309=LEFT($D$28,7))*(ACTIVITY!$O$10:$O$309=ROWS($B$40:B232))),ACTIVITY!$K$10:$K$309)=0,"",LOOKUP(2,1/((ACTIVITY!$D$10:$D$309=LEFT($D$28,7))*(ACTIVITY!$O$10:$O$309=ROWS($B$40:B232))),ACTIVITY!$K$10:$K$309)),"")</f>
        <v/>
      </c>
      <c r="L232" s="34" t="str">
        <f>IFERROR(IF(LOOKUP(2,1/((ACTIVITY!$D$10:$D$309=LEFT($D$28,7))*(ACTIVITY!$O$10:$O$309=ROWS($B$40:B232))),ACTIVITY!$L$10:$L$309)=0,"",LOOKUP(2,1/((ACTIVITY!$D$10:$D$309=LEFT($D$28,7))*(ACTIVITY!$O$10:$O$309=ROWS($B$40:B232))),ACTIVITY!$L$10:$L$309)),"")</f>
        <v/>
      </c>
      <c r="M232" s="34"/>
    </row>
    <row r="233" spans="2:13" ht="24" customHeight="1">
      <c r="B233" s="33" t="str">
        <f>IFERROR(IF(LOOKUP(2,1/((ACTIVITY!$D$10:$D$309=LEFT($D$28,7))*(ACTIVITY!$O$10:$O$309=ROWS($B$40:B233))),ACTIVITY!$F$10:$F$309)=0,"",LOOKUP(2,1/((ACTIVITY!$D$10:$D$309=LEFT($D$28,7))*(ACTIVITY!$O$10:$O$309=ROWS($B$40:B233))),ACTIVITY!$F$10:$F$309)),"")</f>
        <v/>
      </c>
      <c r="C233" s="34" t="str">
        <f>IFERROR(IF(LOOKUP(2,1/((ACTIVITY!$D$10:$D$309=LEFT($D$28,7))*(ACTIVITY!$O$10:$O$309=ROWS($B$40:B233))),ACTIVITY!$G$10:$G$309)=0,"",LOOKUP(2,1/((ACTIVITY!$D$10:$D$309=LEFT($D$28,7))*(ACTIVITY!$O$10:$O$309=ROWS($B$40:B233))),ACTIVITY!$G$10:$G$309)),"")</f>
        <v/>
      </c>
      <c r="D233" s="34"/>
      <c r="E233" s="88" t="str">
        <f>IFERROR(IF(LOOKUP(2,1/((ACTIVITY!$D$10:$D$309=LEFT($D$28,7))*(ACTIVITY!$O$10:$O$309=ROWS($B$40:B233))),ACTIVITY!$H$10:$H$309)=0,"",LOOKUP(2,1/((ACTIVITY!$D$10:$D$309=LEFT($D$28,7))*(ACTIVITY!$O$10:$O$309=ROWS($B$40:B233))),ACTIVITY!$H$10:$H$309)),"")</f>
        <v/>
      </c>
      <c r="F233" s="88"/>
      <c r="G233" s="34" t="str">
        <f>IFERROR(IF(LOOKUP(2,1/((ACTIVITY!$D$10:$D$309=LEFT($D$28,7))*(ACTIVITY!$O$10:$O$309=ROWS($B$40:B233))),ACTIVITY!$I$10:$I$309)=0,"",LOOKUP(2,1/((ACTIVITY!$D$10:$D$309=LEFT($D$28,7))*(ACTIVITY!$O$10:$O$309=ROWS($B$40:B233))),ACTIVITY!$I$10:$I$309)),"")</f>
        <v/>
      </c>
      <c r="H233" s="34"/>
      <c r="I233" s="88" t="str">
        <f>IFERROR(IF(LOOKUP(2,1/((ACTIVITY!$D$10:$D$309=LEFT($D$28,7))*(ACTIVITY!$O$10:$O$309=ROWS($B$40:B233))),ACTIVITY!$J$10:$J$309)=0,"",LOOKUP(2,1/((ACTIVITY!$D$10:$D$309=LEFT($D$28,7))*(ACTIVITY!$O$10:$O$309=ROWS($B$40:B233))),ACTIVITY!$J$10:$J$309)),"")</f>
        <v/>
      </c>
      <c r="J233" s="88"/>
      <c r="K233" s="34" t="str">
        <f>IFERROR(IF(LOOKUP(2,1/((ACTIVITY!$D$10:$D$309=LEFT($D$28,7))*(ACTIVITY!$O$10:$O$309=ROWS($B$40:B233))),ACTIVITY!$K$10:$K$309)=0,"",LOOKUP(2,1/((ACTIVITY!$D$10:$D$309=LEFT($D$28,7))*(ACTIVITY!$O$10:$O$309=ROWS($B$40:B233))),ACTIVITY!$K$10:$K$309)),"")</f>
        <v/>
      </c>
      <c r="L233" s="34" t="str">
        <f>IFERROR(IF(LOOKUP(2,1/((ACTIVITY!$D$10:$D$309=LEFT($D$28,7))*(ACTIVITY!$O$10:$O$309=ROWS($B$40:B233))),ACTIVITY!$L$10:$L$309)=0,"",LOOKUP(2,1/((ACTIVITY!$D$10:$D$309=LEFT($D$28,7))*(ACTIVITY!$O$10:$O$309=ROWS($B$40:B233))),ACTIVITY!$L$10:$L$309)),"")</f>
        <v/>
      </c>
      <c r="M233" s="34"/>
    </row>
    <row r="234" spans="2:13" ht="24" customHeight="1">
      <c r="B234" s="33" t="str">
        <f>IFERROR(IF(LOOKUP(2,1/((ACTIVITY!$D$10:$D$309=LEFT($D$28,7))*(ACTIVITY!$O$10:$O$309=ROWS($B$40:B234))),ACTIVITY!$F$10:$F$309)=0,"",LOOKUP(2,1/((ACTIVITY!$D$10:$D$309=LEFT($D$28,7))*(ACTIVITY!$O$10:$O$309=ROWS($B$40:B234))),ACTIVITY!$F$10:$F$309)),"")</f>
        <v/>
      </c>
      <c r="C234" s="34" t="str">
        <f>IFERROR(IF(LOOKUP(2,1/((ACTIVITY!$D$10:$D$309=LEFT($D$28,7))*(ACTIVITY!$O$10:$O$309=ROWS($B$40:B234))),ACTIVITY!$G$10:$G$309)=0,"",LOOKUP(2,1/((ACTIVITY!$D$10:$D$309=LEFT($D$28,7))*(ACTIVITY!$O$10:$O$309=ROWS($B$40:B234))),ACTIVITY!$G$10:$G$309)),"")</f>
        <v/>
      </c>
      <c r="D234" s="34"/>
      <c r="E234" s="88" t="str">
        <f>IFERROR(IF(LOOKUP(2,1/((ACTIVITY!$D$10:$D$309=LEFT($D$28,7))*(ACTIVITY!$O$10:$O$309=ROWS($B$40:B234))),ACTIVITY!$H$10:$H$309)=0,"",LOOKUP(2,1/((ACTIVITY!$D$10:$D$309=LEFT($D$28,7))*(ACTIVITY!$O$10:$O$309=ROWS($B$40:B234))),ACTIVITY!$H$10:$H$309)),"")</f>
        <v/>
      </c>
      <c r="F234" s="88"/>
      <c r="G234" s="34" t="str">
        <f>IFERROR(IF(LOOKUP(2,1/((ACTIVITY!$D$10:$D$309=LEFT($D$28,7))*(ACTIVITY!$O$10:$O$309=ROWS($B$40:B234))),ACTIVITY!$I$10:$I$309)=0,"",LOOKUP(2,1/((ACTIVITY!$D$10:$D$309=LEFT($D$28,7))*(ACTIVITY!$O$10:$O$309=ROWS($B$40:B234))),ACTIVITY!$I$10:$I$309)),"")</f>
        <v/>
      </c>
      <c r="H234" s="34"/>
      <c r="I234" s="88" t="str">
        <f>IFERROR(IF(LOOKUP(2,1/((ACTIVITY!$D$10:$D$309=LEFT($D$28,7))*(ACTIVITY!$O$10:$O$309=ROWS($B$40:B234))),ACTIVITY!$J$10:$J$309)=0,"",LOOKUP(2,1/((ACTIVITY!$D$10:$D$309=LEFT($D$28,7))*(ACTIVITY!$O$10:$O$309=ROWS($B$40:B234))),ACTIVITY!$J$10:$J$309)),"")</f>
        <v/>
      </c>
      <c r="J234" s="88"/>
      <c r="K234" s="34" t="str">
        <f>IFERROR(IF(LOOKUP(2,1/((ACTIVITY!$D$10:$D$309=LEFT($D$28,7))*(ACTIVITY!$O$10:$O$309=ROWS($B$40:B234))),ACTIVITY!$K$10:$K$309)=0,"",LOOKUP(2,1/((ACTIVITY!$D$10:$D$309=LEFT($D$28,7))*(ACTIVITY!$O$10:$O$309=ROWS($B$40:B234))),ACTIVITY!$K$10:$K$309)),"")</f>
        <v/>
      </c>
      <c r="L234" s="34" t="str">
        <f>IFERROR(IF(LOOKUP(2,1/((ACTIVITY!$D$10:$D$309=LEFT($D$28,7))*(ACTIVITY!$O$10:$O$309=ROWS($B$40:B234))),ACTIVITY!$L$10:$L$309)=0,"",LOOKUP(2,1/((ACTIVITY!$D$10:$D$309=LEFT($D$28,7))*(ACTIVITY!$O$10:$O$309=ROWS($B$40:B234))),ACTIVITY!$L$10:$L$309)),"")</f>
        <v/>
      </c>
      <c r="M234" s="34"/>
    </row>
    <row r="235" spans="2:13" ht="24" customHeight="1">
      <c r="B235" s="33" t="str">
        <f>IFERROR(IF(LOOKUP(2,1/((ACTIVITY!$D$10:$D$309=LEFT($D$28,7))*(ACTIVITY!$O$10:$O$309=ROWS($B$40:B235))),ACTIVITY!$F$10:$F$309)=0,"",LOOKUP(2,1/((ACTIVITY!$D$10:$D$309=LEFT($D$28,7))*(ACTIVITY!$O$10:$O$309=ROWS($B$40:B235))),ACTIVITY!$F$10:$F$309)),"")</f>
        <v/>
      </c>
      <c r="C235" s="34" t="str">
        <f>IFERROR(IF(LOOKUP(2,1/((ACTIVITY!$D$10:$D$309=LEFT($D$28,7))*(ACTIVITY!$O$10:$O$309=ROWS($B$40:B235))),ACTIVITY!$G$10:$G$309)=0,"",LOOKUP(2,1/((ACTIVITY!$D$10:$D$309=LEFT($D$28,7))*(ACTIVITY!$O$10:$O$309=ROWS($B$40:B235))),ACTIVITY!$G$10:$G$309)),"")</f>
        <v/>
      </c>
      <c r="D235" s="34"/>
      <c r="E235" s="88" t="str">
        <f>IFERROR(IF(LOOKUP(2,1/((ACTIVITY!$D$10:$D$309=LEFT($D$28,7))*(ACTIVITY!$O$10:$O$309=ROWS($B$40:B235))),ACTIVITY!$H$10:$H$309)=0,"",LOOKUP(2,1/((ACTIVITY!$D$10:$D$309=LEFT($D$28,7))*(ACTIVITY!$O$10:$O$309=ROWS($B$40:B235))),ACTIVITY!$H$10:$H$309)),"")</f>
        <v/>
      </c>
      <c r="F235" s="88"/>
      <c r="G235" s="34" t="str">
        <f>IFERROR(IF(LOOKUP(2,1/((ACTIVITY!$D$10:$D$309=LEFT($D$28,7))*(ACTIVITY!$O$10:$O$309=ROWS($B$40:B235))),ACTIVITY!$I$10:$I$309)=0,"",LOOKUP(2,1/((ACTIVITY!$D$10:$D$309=LEFT($D$28,7))*(ACTIVITY!$O$10:$O$309=ROWS($B$40:B235))),ACTIVITY!$I$10:$I$309)),"")</f>
        <v/>
      </c>
      <c r="H235" s="34"/>
      <c r="I235" s="88" t="str">
        <f>IFERROR(IF(LOOKUP(2,1/((ACTIVITY!$D$10:$D$309=LEFT($D$28,7))*(ACTIVITY!$O$10:$O$309=ROWS($B$40:B235))),ACTIVITY!$J$10:$J$309)=0,"",LOOKUP(2,1/((ACTIVITY!$D$10:$D$309=LEFT($D$28,7))*(ACTIVITY!$O$10:$O$309=ROWS($B$40:B235))),ACTIVITY!$J$10:$J$309)),"")</f>
        <v/>
      </c>
      <c r="J235" s="88"/>
      <c r="K235" s="34" t="str">
        <f>IFERROR(IF(LOOKUP(2,1/((ACTIVITY!$D$10:$D$309=LEFT($D$28,7))*(ACTIVITY!$O$10:$O$309=ROWS($B$40:B235))),ACTIVITY!$K$10:$K$309)=0,"",LOOKUP(2,1/((ACTIVITY!$D$10:$D$309=LEFT($D$28,7))*(ACTIVITY!$O$10:$O$309=ROWS($B$40:B235))),ACTIVITY!$K$10:$K$309)),"")</f>
        <v/>
      </c>
      <c r="L235" s="34" t="str">
        <f>IFERROR(IF(LOOKUP(2,1/((ACTIVITY!$D$10:$D$309=LEFT($D$28,7))*(ACTIVITY!$O$10:$O$309=ROWS($B$40:B235))),ACTIVITY!$L$10:$L$309)=0,"",LOOKUP(2,1/((ACTIVITY!$D$10:$D$309=LEFT($D$28,7))*(ACTIVITY!$O$10:$O$309=ROWS($B$40:B235))),ACTIVITY!$L$10:$L$309)),"")</f>
        <v/>
      </c>
      <c r="M235" s="34"/>
    </row>
    <row r="236" spans="2:13" ht="24" customHeight="1">
      <c r="B236" s="33" t="str">
        <f>IFERROR(IF(LOOKUP(2,1/((ACTIVITY!$D$10:$D$309=LEFT($D$28,7))*(ACTIVITY!$O$10:$O$309=ROWS($B$40:B236))),ACTIVITY!$F$10:$F$309)=0,"",LOOKUP(2,1/((ACTIVITY!$D$10:$D$309=LEFT($D$28,7))*(ACTIVITY!$O$10:$O$309=ROWS($B$40:B236))),ACTIVITY!$F$10:$F$309)),"")</f>
        <v/>
      </c>
      <c r="C236" s="34" t="str">
        <f>IFERROR(IF(LOOKUP(2,1/((ACTIVITY!$D$10:$D$309=LEFT($D$28,7))*(ACTIVITY!$O$10:$O$309=ROWS($B$40:B236))),ACTIVITY!$G$10:$G$309)=0,"",LOOKUP(2,1/((ACTIVITY!$D$10:$D$309=LEFT($D$28,7))*(ACTIVITY!$O$10:$O$309=ROWS($B$40:B236))),ACTIVITY!$G$10:$G$309)),"")</f>
        <v/>
      </c>
      <c r="D236" s="34"/>
      <c r="E236" s="88" t="str">
        <f>IFERROR(IF(LOOKUP(2,1/((ACTIVITY!$D$10:$D$309=LEFT($D$28,7))*(ACTIVITY!$O$10:$O$309=ROWS($B$40:B236))),ACTIVITY!$H$10:$H$309)=0,"",LOOKUP(2,1/((ACTIVITY!$D$10:$D$309=LEFT($D$28,7))*(ACTIVITY!$O$10:$O$309=ROWS($B$40:B236))),ACTIVITY!$H$10:$H$309)),"")</f>
        <v/>
      </c>
      <c r="F236" s="88"/>
      <c r="G236" s="34" t="str">
        <f>IFERROR(IF(LOOKUP(2,1/((ACTIVITY!$D$10:$D$309=LEFT($D$28,7))*(ACTIVITY!$O$10:$O$309=ROWS($B$40:B236))),ACTIVITY!$I$10:$I$309)=0,"",LOOKUP(2,1/((ACTIVITY!$D$10:$D$309=LEFT($D$28,7))*(ACTIVITY!$O$10:$O$309=ROWS($B$40:B236))),ACTIVITY!$I$10:$I$309)),"")</f>
        <v/>
      </c>
      <c r="H236" s="34"/>
      <c r="I236" s="88" t="str">
        <f>IFERROR(IF(LOOKUP(2,1/((ACTIVITY!$D$10:$D$309=LEFT($D$28,7))*(ACTIVITY!$O$10:$O$309=ROWS($B$40:B236))),ACTIVITY!$J$10:$J$309)=0,"",LOOKUP(2,1/((ACTIVITY!$D$10:$D$309=LEFT($D$28,7))*(ACTIVITY!$O$10:$O$309=ROWS($B$40:B236))),ACTIVITY!$J$10:$J$309)),"")</f>
        <v/>
      </c>
      <c r="J236" s="88"/>
      <c r="K236" s="34" t="str">
        <f>IFERROR(IF(LOOKUP(2,1/((ACTIVITY!$D$10:$D$309=LEFT($D$28,7))*(ACTIVITY!$O$10:$O$309=ROWS($B$40:B236))),ACTIVITY!$K$10:$K$309)=0,"",LOOKUP(2,1/((ACTIVITY!$D$10:$D$309=LEFT($D$28,7))*(ACTIVITY!$O$10:$O$309=ROWS($B$40:B236))),ACTIVITY!$K$10:$K$309)),"")</f>
        <v/>
      </c>
      <c r="L236" s="34" t="str">
        <f>IFERROR(IF(LOOKUP(2,1/((ACTIVITY!$D$10:$D$309=LEFT($D$28,7))*(ACTIVITY!$O$10:$O$309=ROWS($B$40:B236))),ACTIVITY!$L$10:$L$309)=0,"",LOOKUP(2,1/((ACTIVITY!$D$10:$D$309=LEFT($D$28,7))*(ACTIVITY!$O$10:$O$309=ROWS($B$40:B236))),ACTIVITY!$L$10:$L$309)),"")</f>
        <v/>
      </c>
      <c r="M236" s="34"/>
    </row>
    <row r="237" spans="2:13" ht="24" customHeight="1">
      <c r="B237" s="33" t="str">
        <f>IFERROR(IF(LOOKUP(2,1/((ACTIVITY!$D$10:$D$309=LEFT($D$28,7))*(ACTIVITY!$O$10:$O$309=ROWS($B$40:B237))),ACTIVITY!$F$10:$F$309)=0,"",LOOKUP(2,1/((ACTIVITY!$D$10:$D$309=LEFT($D$28,7))*(ACTIVITY!$O$10:$O$309=ROWS($B$40:B237))),ACTIVITY!$F$10:$F$309)),"")</f>
        <v/>
      </c>
      <c r="C237" s="34" t="str">
        <f>IFERROR(IF(LOOKUP(2,1/((ACTIVITY!$D$10:$D$309=LEFT($D$28,7))*(ACTIVITY!$O$10:$O$309=ROWS($B$40:B237))),ACTIVITY!$G$10:$G$309)=0,"",LOOKUP(2,1/((ACTIVITY!$D$10:$D$309=LEFT($D$28,7))*(ACTIVITY!$O$10:$O$309=ROWS($B$40:B237))),ACTIVITY!$G$10:$G$309)),"")</f>
        <v/>
      </c>
      <c r="D237" s="34"/>
      <c r="E237" s="88" t="str">
        <f>IFERROR(IF(LOOKUP(2,1/((ACTIVITY!$D$10:$D$309=LEFT($D$28,7))*(ACTIVITY!$O$10:$O$309=ROWS($B$40:B237))),ACTIVITY!$H$10:$H$309)=0,"",LOOKUP(2,1/((ACTIVITY!$D$10:$D$309=LEFT($D$28,7))*(ACTIVITY!$O$10:$O$309=ROWS($B$40:B237))),ACTIVITY!$H$10:$H$309)),"")</f>
        <v/>
      </c>
      <c r="F237" s="88"/>
      <c r="G237" s="34" t="str">
        <f>IFERROR(IF(LOOKUP(2,1/((ACTIVITY!$D$10:$D$309=LEFT($D$28,7))*(ACTIVITY!$O$10:$O$309=ROWS($B$40:B237))),ACTIVITY!$I$10:$I$309)=0,"",LOOKUP(2,1/((ACTIVITY!$D$10:$D$309=LEFT($D$28,7))*(ACTIVITY!$O$10:$O$309=ROWS($B$40:B237))),ACTIVITY!$I$10:$I$309)),"")</f>
        <v/>
      </c>
      <c r="H237" s="34"/>
      <c r="I237" s="88" t="str">
        <f>IFERROR(IF(LOOKUP(2,1/((ACTIVITY!$D$10:$D$309=LEFT($D$28,7))*(ACTIVITY!$O$10:$O$309=ROWS($B$40:B237))),ACTIVITY!$J$10:$J$309)=0,"",LOOKUP(2,1/((ACTIVITY!$D$10:$D$309=LEFT($D$28,7))*(ACTIVITY!$O$10:$O$309=ROWS($B$40:B237))),ACTIVITY!$J$10:$J$309)),"")</f>
        <v/>
      </c>
      <c r="J237" s="88"/>
      <c r="K237" s="34" t="str">
        <f>IFERROR(IF(LOOKUP(2,1/((ACTIVITY!$D$10:$D$309=LEFT($D$28,7))*(ACTIVITY!$O$10:$O$309=ROWS($B$40:B237))),ACTIVITY!$K$10:$K$309)=0,"",LOOKUP(2,1/((ACTIVITY!$D$10:$D$309=LEFT($D$28,7))*(ACTIVITY!$O$10:$O$309=ROWS($B$40:B237))),ACTIVITY!$K$10:$K$309)),"")</f>
        <v/>
      </c>
      <c r="L237" s="34" t="str">
        <f>IFERROR(IF(LOOKUP(2,1/((ACTIVITY!$D$10:$D$309=LEFT($D$28,7))*(ACTIVITY!$O$10:$O$309=ROWS($B$40:B237))),ACTIVITY!$L$10:$L$309)=0,"",LOOKUP(2,1/((ACTIVITY!$D$10:$D$309=LEFT($D$28,7))*(ACTIVITY!$O$10:$O$309=ROWS($B$40:B237))),ACTIVITY!$L$10:$L$309)),"")</f>
        <v/>
      </c>
      <c r="M237" s="34"/>
    </row>
    <row r="238" spans="2:13" ht="24" customHeight="1">
      <c r="B238" s="33" t="str">
        <f>IFERROR(IF(LOOKUP(2,1/((ACTIVITY!$D$10:$D$309=LEFT($D$28,7))*(ACTIVITY!$O$10:$O$309=ROWS($B$40:B238))),ACTIVITY!$F$10:$F$309)=0,"",LOOKUP(2,1/((ACTIVITY!$D$10:$D$309=LEFT($D$28,7))*(ACTIVITY!$O$10:$O$309=ROWS($B$40:B238))),ACTIVITY!$F$10:$F$309)),"")</f>
        <v/>
      </c>
      <c r="C238" s="34" t="str">
        <f>IFERROR(IF(LOOKUP(2,1/((ACTIVITY!$D$10:$D$309=LEFT($D$28,7))*(ACTIVITY!$O$10:$O$309=ROWS($B$40:B238))),ACTIVITY!$G$10:$G$309)=0,"",LOOKUP(2,1/((ACTIVITY!$D$10:$D$309=LEFT($D$28,7))*(ACTIVITY!$O$10:$O$309=ROWS($B$40:B238))),ACTIVITY!$G$10:$G$309)),"")</f>
        <v/>
      </c>
      <c r="D238" s="34"/>
      <c r="E238" s="88" t="str">
        <f>IFERROR(IF(LOOKUP(2,1/((ACTIVITY!$D$10:$D$309=LEFT($D$28,7))*(ACTIVITY!$O$10:$O$309=ROWS($B$40:B238))),ACTIVITY!$H$10:$H$309)=0,"",LOOKUP(2,1/((ACTIVITY!$D$10:$D$309=LEFT($D$28,7))*(ACTIVITY!$O$10:$O$309=ROWS($B$40:B238))),ACTIVITY!$H$10:$H$309)),"")</f>
        <v/>
      </c>
      <c r="F238" s="88"/>
      <c r="G238" s="34" t="str">
        <f>IFERROR(IF(LOOKUP(2,1/((ACTIVITY!$D$10:$D$309=LEFT($D$28,7))*(ACTIVITY!$O$10:$O$309=ROWS($B$40:B238))),ACTIVITY!$I$10:$I$309)=0,"",LOOKUP(2,1/((ACTIVITY!$D$10:$D$309=LEFT($D$28,7))*(ACTIVITY!$O$10:$O$309=ROWS($B$40:B238))),ACTIVITY!$I$10:$I$309)),"")</f>
        <v/>
      </c>
      <c r="H238" s="34"/>
      <c r="I238" s="88" t="str">
        <f>IFERROR(IF(LOOKUP(2,1/((ACTIVITY!$D$10:$D$309=LEFT($D$28,7))*(ACTIVITY!$O$10:$O$309=ROWS($B$40:B238))),ACTIVITY!$J$10:$J$309)=0,"",LOOKUP(2,1/((ACTIVITY!$D$10:$D$309=LEFT($D$28,7))*(ACTIVITY!$O$10:$O$309=ROWS($B$40:B238))),ACTIVITY!$J$10:$J$309)),"")</f>
        <v/>
      </c>
      <c r="J238" s="88"/>
      <c r="K238" s="34" t="str">
        <f>IFERROR(IF(LOOKUP(2,1/((ACTIVITY!$D$10:$D$309=LEFT($D$28,7))*(ACTIVITY!$O$10:$O$309=ROWS($B$40:B238))),ACTIVITY!$K$10:$K$309)=0,"",LOOKUP(2,1/((ACTIVITY!$D$10:$D$309=LEFT($D$28,7))*(ACTIVITY!$O$10:$O$309=ROWS($B$40:B238))),ACTIVITY!$K$10:$K$309)),"")</f>
        <v/>
      </c>
      <c r="L238" s="34" t="str">
        <f>IFERROR(IF(LOOKUP(2,1/((ACTIVITY!$D$10:$D$309=LEFT($D$28,7))*(ACTIVITY!$O$10:$O$309=ROWS($B$40:B238))),ACTIVITY!$L$10:$L$309)=0,"",LOOKUP(2,1/((ACTIVITY!$D$10:$D$309=LEFT($D$28,7))*(ACTIVITY!$O$10:$O$309=ROWS($B$40:B238))),ACTIVITY!$L$10:$L$309)),"")</f>
        <v/>
      </c>
      <c r="M238" s="34"/>
    </row>
    <row r="239" spans="2:13" ht="24" customHeight="1">
      <c r="B239" s="33" t="str">
        <f>IFERROR(IF(LOOKUP(2,1/((ACTIVITY!$D$10:$D$309=LEFT($D$28,7))*(ACTIVITY!$O$10:$O$309=ROWS($B$40:B239))),ACTIVITY!$F$10:$F$309)=0,"",LOOKUP(2,1/((ACTIVITY!$D$10:$D$309=LEFT($D$28,7))*(ACTIVITY!$O$10:$O$309=ROWS($B$40:B239))),ACTIVITY!$F$10:$F$309)),"")</f>
        <v/>
      </c>
      <c r="C239" s="34" t="str">
        <f>IFERROR(IF(LOOKUP(2,1/((ACTIVITY!$D$10:$D$309=LEFT($D$28,7))*(ACTIVITY!$O$10:$O$309=ROWS($B$40:B239))),ACTIVITY!$G$10:$G$309)=0,"",LOOKUP(2,1/((ACTIVITY!$D$10:$D$309=LEFT($D$28,7))*(ACTIVITY!$O$10:$O$309=ROWS($B$40:B239))),ACTIVITY!$G$10:$G$309)),"")</f>
        <v/>
      </c>
      <c r="D239" s="34"/>
      <c r="E239" s="88" t="str">
        <f>IFERROR(IF(LOOKUP(2,1/((ACTIVITY!$D$10:$D$309=LEFT($D$28,7))*(ACTIVITY!$O$10:$O$309=ROWS($B$40:B239))),ACTIVITY!$H$10:$H$309)=0,"",LOOKUP(2,1/((ACTIVITY!$D$10:$D$309=LEFT($D$28,7))*(ACTIVITY!$O$10:$O$309=ROWS($B$40:B239))),ACTIVITY!$H$10:$H$309)),"")</f>
        <v/>
      </c>
      <c r="F239" s="88"/>
      <c r="G239" s="34" t="str">
        <f>IFERROR(IF(LOOKUP(2,1/((ACTIVITY!$D$10:$D$309=LEFT($D$28,7))*(ACTIVITY!$O$10:$O$309=ROWS($B$40:B239))),ACTIVITY!$I$10:$I$309)=0,"",LOOKUP(2,1/((ACTIVITY!$D$10:$D$309=LEFT($D$28,7))*(ACTIVITY!$O$10:$O$309=ROWS($B$40:B239))),ACTIVITY!$I$10:$I$309)),"")</f>
        <v/>
      </c>
      <c r="H239" s="34"/>
      <c r="I239" s="88" t="str">
        <f>IFERROR(IF(LOOKUP(2,1/((ACTIVITY!$D$10:$D$309=LEFT($D$28,7))*(ACTIVITY!$O$10:$O$309=ROWS($B$40:B239))),ACTIVITY!$J$10:$J$309)=0,"",LOOKUP(2,1/((ACTIVITY!$D$10:$D$309=LEFT($D$28,7))*(ACTIVITY!$O$10:$O$309=ROWS($B$40:B239))),ACTIVITY!$J$10:$J$309)),"")</f>
        <v/>
      </c>
      <c r="J239" s="88"/>
      <c r="K239" s="34" t="str">
        <f>IFERROR(IF(LOOKUP(2,1/((ACTIVITY!$D$10:$D$309=LEFT($D$28,7))*(ACTIVITY!$O$10:$O$309=ROWS($B$40:B239))),ACTIVITY!$K$10:$K$309)=0,"",LOOKUP(2,1/((ACTIVITY!$D$10:$D$309=LEFT($D$28,7))*(ACTIVITY!$O$10:$O$309=ROWS($B$40:B239))),ACTIVITY!$K$10:$K$309)),"")</f>
        <v/>
      </c>
      <c r="L239" s="34" t="str">
        <f>IFERROR(IF(LOOKUP(2,1/((ACTIVITY!$D$10:$D$309=LEFT($D$28,7))*(ACTIVITY!$O$10:$O$309=ROWS($B$40:B239))),ACTIVITY!$L$10:$L$309)=0,"",LOOKUP(2,1/((ACTIVITY!$D$10:$D$309=LEFT($D$28,7))*(ACTIVITY!$O$10:$O$309=ROWS($B$40:B239))),ACTIVITY!$L$10:$L$309)),"")</f>
        <v/>
      </c>
      <c r="M239" s="34"/>
    </row>
    <row r="240" spans="2:13" ht="24" customHeight="1">
      <c r="B240" s="33" t="str">
        <f>IFERROR(IF(LOOKUP(2,1/((ACTIVITY!$D$10:$D$309=LEFT($D$28,7))*(ACTIVITY!$O$10:$O$309=ROWS($B$40:B240))),ACTIVITY!$F$10:$F$309)=0,"",LOOKUP(2,1/((ACTIVITY!$D$10:$D$309=LEFT($D$28,7))*(ACTIVITY!$O$10:$O$309=ROWS($B$40:B240))),ACTIVITY!$F$10:$F$309)),"")</f>
        <v/>
      </c>
      <c r="C240" s="34" t="str">
        <f>IFERROR(IF(LOOKUP(2,1/((ACTIVITY!$D$10:$D$309=LEFT($D$28,7))*(ACTIVITY!$O$10:$O$309=ROWS($B$40:B240))),ACTIVITY!$G$10:$G$309)=0,"",LOOKUP(2,1/((ACTIVITY!$D$10:$D$309=LEFT($D$28,7))*(ACTIVITY!$O$10:$O$309=ROWS($B$40:B240))),ACTIVITY!$G$10:$G$309)),"")</f>
        <v/>
      </c>
      <c r="D240" s="34"/>
      <c r="E240" s="88" t="str">
        <f>IFERROR(IF(LOOKUP(2,1/((ACTIVITY!$D$10:$D$309=LEFT($D$28,7))*(ACTIVITY!$O$10:$O$309=ROWS($B$40:B240))),ACTIVITY!$H$10:$H$309)=0,"",LOOKUP(2,1/((ACTIVITY!$D$10:$D$309=LEFT($D$28,7))*(ACTIVITY!$O$10:$O$309=ROWS($B$40:B240))),ACTIVITY!$H$10:$H$309)),"")</f>
        <v/>
      </c>
      <c r="F240" s="88"/>
      <c r="G240" s="34" t="str">
        <f>IFERROR(IF(LOOKUP(2,1/((ACTIVITY!$D$10:$D$309=LEFT($D$28,7))*(ACTIVITY!$O$10:$O$309=ROWS($B$40:B240))),ACTIVITY!$I$10:$I$309)=0,"",LOOKUP(2,1/((ACTIVITY!$D$10:$D$309=LEFT($D$28,7))*(ACTIVITY!$O$10:$O$309=ROWS($B$40:B240))),ACTIVITY!$I$10:$I$309)),"")</f>
        <v/>
      </c>
      <c r="H240" s="34"/>
      <c r="I240" s="88" t="str">
        <f>IFERROR(IF(LOOKUP(2,1/((ACTIVITY!$D$10:$D$309=LEFT($D$28,7))*(ACTIVITY!$O$10:$O$309=ROWS($B$40:B240))),ACTIVITY!$J$10:$J$309)=0,"",LOOKUP(2,1/((ACTIVITY!$D$10:$D$309=LEFT($D$28,7))*(ACTIVITY!$O$10:$O$309=ROWS($B$40:B240))),ACTIVITY!$J$10:$J$309)),"")</f>
        <v/>
      </c>
      <c r="J240" s="88"/>
      <c r="K240" s="34" t="str">
        <f>IFERROR(IF(LOOKUP(2,1/((ACTIVITY!$D$10:$D$309=LEFT($D$28,7))*(ACTIVITY!$O$10:$O$309=ROWS($B$40:B240))),ACTIVITY!$K$10:$K$309)=0,"",LOOKUP(2,1/((ACTIVITY!$D$10:$D$309=LEFT($D$28,7))*(ACTIVITY!$O$10:$O$309=ROWS($B$40:B240))),ACTIVITY!$K$10:$K$309)),"")</f>
        <v/>
      </c>
      <c r="L240" s="34" t="str">
        <f>IFERROR(IF(LOOKUP(2,1/((ACTIVITY!$D$10:$D$309=LEFT($D$28,7))*(ACTIVITY!$O$10:$O$309=ROWS($B$40:B240))),ACTIVITY!$L$10:$L$309)=0,"",LOOKUP(2,1/((ACTIVITY!$D$10:$D$309=LEFT($D$28,7))*(ACTIVITY!$O$10:$O$309=ROWS($B$40:B240))),ACTIVITY!$L$10:$L$309)),"")</f>
        <v/>
      </c>
      <c r="M240" s="34"/>
    </row>
    <row r="241" spans="2:13" ht="24" customHeight="1">
      <c r="B241" s="33" t="str">
        <f>IFERROR(IF(LOOKUP(2,1/((ACTIVITY!$D$10:$D$309=LEFT($D$28,7))*(ACTIVITY!$O$10:$O$309=ROWS($B$40:B241))),ACTIVITY!$F$10:$F$309)=0,"",LOOKUP(2,1/((ACTIVITY!$D$10:$D$309=LEFT($D$28,7))*(ACTIVITY!$O$10:$O$309=ROWS($B$40:B241))),ACTIVITY!$F$10:$F$309)),"")</f>
        <v/>
      </c>
      <c r="C241" s="34" t="str">
        <f>IFERROR(IF(LOOKUP(2,1/((ACTIVITY!$D$10:$D$309=LEFT($D$28,7))*(ACTIVITY!$O$10:$O$309=ROWS($B$40:B241))),ACTIVITY!$G$10:$G$309)=0,"",LOOKUP(2,1/((ACTIVITY!$D$10:$D$309=LEFT($D$28,7))*(ACTIVITY!$O$10:$O$309=ROWS($B$40:B241))),ACTIVITY!$G$10:$G$309)),"")</f>
        <v/>
      </c>
      <c r="D241" s="34"/>
      <c r="E241" s="88" t="str">
        <f>IFERROR(IF(LOOKUP(2,1/((ACTIVITY!$D$10:$D$309=LEFT($D$28,7))*(ACTIVITY!$O$10:$O$309=ROWS($B$40:B241))),ACTIVITY!$H$10:$H$309)=0,"",LOOKUP(2,1/((ACTIVITY!$D$10:$D$309=LEFT($D$28,7))*(ACTIVITY!$O$10:$O$309=ROWS($B$40:B241))),ACTIVITY!$H$10:$H$309)),"")</f>
        <v/>
      </c>
      <c r="F241" s="88"/>
      <c r="G241" s="34" t="str">
        <f>IFERROR(IF(LOOKUP(2,1/((ACTIVITY!$D$10:$D$309=LEFT($D$28,7))*(ACTIVITY!$O$10:$O$309=ROWS($B$40:B241))),ACTIVITY!$I$10:$I$309)=0,"",LOOKUP(2,1/((ACTIVITY!$D$10:$D$309=LEFT($D$28,7))*(ACTIVITY!$O$10:$O$309=ROWS($B$40:B241))),ACTIVITY!$I$10:$I$309)),"")</f>
        <v/>
      </c>
      <c r="H241" s="34"/>
      <c r="I241" s="88" t="str">
        <f>IFERROR(IF(LOOKUP(2,1/((ACTIVITY!$D$10:$D$309=LEFT($D$28,7))*(ACTIVITY!$O$10:$O$309=ROWS($B$40:B241))),ACTIVITY!$J$10:$J$309)=0,"",LOOKUP(2,1/((ACTIVITY!$D$10:$D$309=LEFT($D$28,7))*(ACTIVITY!$O$10:$O$309=ROWS($B$40:B241))),ACTIVITY!$J$10:$J$309)),"")</f>
        <v/>
      </c>
      <c r="J241" s="88"/>
      <c r="K241" s="34" t="str">
        <f>IFERROR(IF(LOOKUP(2,1/((ACTIVITY!$D$10:$D$309=LEFT($D$28,7))*(ACTIVITY!$O$10:$O$309=ROWS($B$40:B241))),ACTIVITY!$K$10:$K$309)=0,"",LOOKUP(2,1/((ACTIVITY!$D$10:$D$309=LEFT($D$28,7))*(ACTIVITY!$O$10:$O$309=ROWS($B$40:B241))),ACTIVITY!$K$10:$K$309)),"")</f>
        <v/>
      </c>
      <c r="L241" s="34" t="str">
        <f>IFERROR(IF(LOOKUP(2,1/((ACTIVITY!$D$10:$D$309=LEFT($D$28,7))*(ACTIVITY!$O$10:$O$309=ROWS($B$40:B241))),ACTIVITY!$L$10:$L$309)=0,"",LOOKUP(2,1/((ACTIVITY!$D$10:$D$309=LEFT($D$28,7))*(ACTIVITY!$O$10:$O$309=ROWS($B$40:B241))),ACTIVITY!$L$10:$L$309)),"")</f>
        <v/>
      </c>
      <c r="M241" s="34"/>
    </row>
    <row r="242" spans="2:13" ht="24" customHeight="1">
      <c r="B242" s="33" t="str">
        <f>IFERROR(IF(LOOKUP(2,1/((ACTIVITY!$D$10:$D$309=LEFT($D$28,7))*(ACTIVITY!$O$10:$O$309=ROWS($B$40:B242))),ACTIVITY!$F$10:$F$309)=0,"",LOOKUP(2,1/((ACTIVITY!$D$10:$D$309=LEFT($D$28,7))*(ACTIVITY!$O$10:$O$309=ROWS($B$40:B242))),ACTIVITY!$F$10:$F$309)),"")</f>
        <v/>
      </c>
      <c r="C242" s="34" t="str">
        <f>IFERROR(IF(LOOKUP(2,1/((ACTIVITY!$D$10:$D$309=LEFT($D$28,7))*(ACTIVITY!$O$10:$O$309=ROWS($B$40:B242))),ACTIVITY!$G$10:$G$309)=0,"",LOOKUP(2,1/((ACTIVITY!$D$10:$D$309=LEFT($D$28,7))*(ACTIVITY!$O$10:$O$309=ROWS($B$40:B242))),ACTIVITY!$G$10:$G$309)),"")</f>
        <v/>
      </c>
      <c r="D242" s="34"/>
      <c r="E242" s="88" t="str">
        <f>IFERROR(IF(LOOKUP(2,1/((ACTIVITY!$D$10:$D$309=LEFT($D$28,7))*(ACTIVITY!$O$10:$O$309=ROWS($B$40:B242))),ACTIVITY!$H$10:$H$309)=0,"",LOOKUP(2,1/((ACTIVITY!$D$10:$D$309=LEFT($D$28,7))*(ACTIVITY!$O$10:$O$309=ROWS($B$40:B242))),ACTIVITY!$H$10:$H$309)),"")</f>
        <v/>
      </c>
      <c r="F242" s="88"/>
      <c r="G242" s="34" t="str">
        <f>IFERROR(IF(LOOKUP(2,1/((ACTIVITY!$D$10:$D$309=LEFT($D$28,7))*(ACTIVITY!$O$10:$O$309=ROWS($B$40:B242))),ACTIVITY!$I$10:$I$309)=0,"",LOOKUP(2,1/((ACTIVITY!$D$10:$D$309=LEFT($D$28,7))*(ACTIVITY!$O$10:$O$309=ROWS($B$40:B242))),ACTIVITY!$I$10:$I$309)),"")</f>
        <v/>
      </c>
      <c r="H242" s="34"/>
      <c r="I242" s="88" t="str">
        <f>IFERROR(IF(LOOKUP(2,1/((ACTIVITY!$D$10:$D$309=LEFT($D$28,7))*(ACTIVITY!$O$10:$O$309=ROWS($B$40:B242))),ACTIVITY!$J$10:$J$309)=0,"",LOOKUP(2,1/((ACTIVITY!$D$10:$D$309=LEFT($D$28,7))*(ACTIVITY!$O$10:$O$309=ROWS($B$40:B242))),ACTIVITY!$J$10:$J$309)),"")</f>
        <v/>
      </c>
      <c r="J242" s="88"/>
      <c r="K242" s="34" t="str">
        <f>IFERROR(IF(LOOKUP(2,1/((ACTIVITY!$D$10:$D$309=LEFT($D$28,7))*(ACTIVITY!$O$10:$O$309=ROWS($B$40:B242))),ACTIVITY!$K$10:$K$309)=0,"",LOOKUP(2,1/((ACTIVITY!$D$10:$D$309=LEFT($D$28,7))*(ACTIVITY!$O$10:$O$309=ROWS($B$40:B242))),ACTIVITY!$K$10:$K$309)),"")</f>
        <v/>
      </c>
      <c r="L242" s="34" t="str">
        <f>IFERROR(IF(LOOKUP(2,1/((ACTIVITY!$D$10:$D$309=LEFT($D$28,7))*(ACTIVITY!$O$10:$O$309=ROWS($B$40:B242))),ACTIVITY!$L$10:$L$309)=0,"",LOOKUP(2,1/((ACTIVITY!$D$10:$D$309=LEFT($D$28,7))*(ACTIVITY!$O$10:$O$309=ROWS($B$40:B242))),ACTIVITY!$L$10:$L$309)),"")</f>
        <v/>
      </c>
      <c r="M242" s="34"/>
    </row>
    <row r="243" spans="2:13" ht="24" customHeight="1">
      <c r="B243" s="33" t="str">
        <f>IFERROR(IF(LOOKUP(2,1/((ACTIVITY!$D$10:$D$309=LEFT($D$28,7))*(ACTIVITY!$O$10:$O$309=ROWS($B$40:B243))),ACTIVITY!$F$10:$F$309)=0,"",LOOKUP(2,1/((ACTIVITY!$D$10:$D$309=LEFT($D$28,7))*(ACTIVITY!$O$10:$O$309=ROWS($B$40:B243))),ACTIVITY!$F$10:$F$309)),"")</f>
        <v/>
      </c>
      <c r="C243" s="34" t="str">
        <f>IFERROR(IF(LOOKUP(2,1/((ACTIVITY!$D$10:$D$309=LEFT($D$28,7))*(ACTIVITY!$O$10:$O$309=ROWS($B$40:B243))),ACTIVITY!$G$10:$G$309)=0,"",LOOKUP(2,1/((ACTIVITY!$D$10:$D$309=LEFT($D$28,7))*(ACTIVITY!$O$10:$O$309=ROWS($B$40:B243))),ACTIVITY!$G$10:$G$309)),"")</f>
        <v/>
      </c>
      <c r="D243" s="34"/>
      <c r="E243" s="88" t="str">
        <f>IFERROR(IF(LOOKUP(2,1/((ACTIVITY!$D$10:$D$309=LEFT($D$28,7))*(ACTIVITY!$O$10:$O$309=ROWS($B$40:B243))),ACTIVITY!$H$10:$H$309)=0,"",LOOKUP(2,1/((ACTIVITY!$D$10:$D$309=LEFT($D$28,7))*(ACTIVITY!$O$10:$O$309=ROWS($B$40:B243))),ACTIVITY!$H$10:$H$309)),"")</f>
        <v/>
      </c>
      <c r="F243" s="88"/>
      <c r="G243" s="34" t="str">
        <f>IFERROR(IF(LOOKUP(2,1/((ACTIVITY!$D$10:$D$309=LEFT($D$28,7))*(ACTIVITY!$O$10:$O$309=ROWS($B$40:B243))),ACTIVITY!$I$10:$I$309)=0,"",LOOKUP(2,1/((ACTIVITY!$D$10:$D$309=LEFT($D$28,7))*(ACTIVITY!$O$10:$O$309=ROWS($B$40:B243))),ACTIVITY!$I$10:$I$309)),"")</f>
        <v/>
      </c>
      <c r="H243" s="34"/>
      <c r="I243" s="88" t="str">
        <f>IFERROR(IF(LOOKUP(2,1/((ACTIVITY!$D$10:$D$309=LEFT($D$28,7))*(ACTIVITY!$O$10:$O$309=ROWS($B$40:B243))),ACTIVITY!$J$10:$J$309)=0,"",LOOKUP(2,1/((ACTIVITY!$D$10:$D$309=LEFT($D$28,7))*(ACTIVITY!$O$10:$O$309=ROWS($B$40:B243))),ACTIVITY!$J$10:$J$309)),"")</f>
        <v/>
      </c>
      <c r="J243" s="88"/>
      <c r="K243" s="34" t="str">
        <f>IFERROR(IF(LOOKUP(2,1/((ACTIVITY!$D$10:$D$309=LEFT($D$28,7))*(ACTIVITY!$O$10:$O$309=ROWS($B$40:B243))),ACTIVITY!$K$10:$K$309)=0,"",LOOKUP(2,1/((ACTIVITY!$D$10:$D$309=LEFT($D$28,7))*(ACTIVITY!$O$10:$O$309=ROWS($B$40:B243))),ACTIVITY!$K$10:$K$309)),"")</f>
        <v/>
      </c>
      <c r="L243" s="34" t="str">
        <f>IFERROR(IF(LOOKUP(2,1/((ACTIVITY!$D$10:$D$309=LEFT($D$28,7))*(ACTIVITY!$O$10:$O$309=ROWS($B$40:B243))),ACTIVITY!$L$10:$L$309)=0,"",LOOKUP(2,1/((ACTIVITY!$D$10:$D$309=LEFT($D$28,7))*(ACTIVITY!$O$10:$O$309=ROWS($B$40:B243))),ACTIVITY!$L$10:$L$309)),"")</f>
        <v/>
      </c>
      <c r="M243" s="34"/>
    </row>
    <row r="244" spans="2:13" ht="24" customHeight="1">
      <c r="B244" s="33" t="str">
        <f>IFERROR(IF(LOOKUP(2,1/((ACTIVITY!$D$10:$D$309=LEFT($D$28,7))*(ACTIVITY!$O$10:$O$309=ROWS($B$40:B244))),ACTIVITY!$F$10:$F$309)=0,"",LOOKUP(2,1/((ACTIVITY!$D$10:$D$309=LEFT($D$28,7))*(ACTIVITY!$O$10:$O$309=ROWS($B$40:B244))),ACTIVITY!$F$10:$F$309)),"")</f>
        <v/>
      </c>
      <c r="C244" s="34" t="str">
        <f>IFERROR(IF(LOOKUP(2,1/((ACTIVITY!$D$10:$D$309=LEFT($D$28,7))*(ACTIVITY!$O$10:$O$309=ROWS($B$40:B244))),ACTIVITY!$G$10:$G$309)=0,"",LOOKUP(2,1/((ACTIVITY!$D$10:$D$309=LEFT($D$28,7))*(ACTIVITY!$O$10:$O$309=ROWS($B$40:B244))),ACTIVITY!$G$10:$G$309)),"")</f>
        <v/>
      </c>
      <c r="D244" s="34"/>
      <c r="E244" s="88" t="str">
        <f>IFERROR(IF(LOOKUP(2,1/((ACTIVITY!$D$10:$D$309=LEFT($D$28,7))*(ACTIVITY!$O$10:$O$309=ROWS($B$40:B244))),ACTIVITY!$H$10:$H$309)=0,"",LOOKUP(2,1/((ACTIVITY!$D$10:$D$309=LEFT($D$28,7))*(ACTIVITY!$O$10:$O$309=ROWS($B$40:B244))),ACTIVITY!$H$10:$H$309)),"")</f>
        <v/>
      </c>
      <c r="F244" s="88"/>
      <c r="G244" s="34" t="str">
        <f>IFERROR(IF(LOOKUP(2,1/((ACTIVITY!$D$10:$D$309=LEFT($D$28,7))*(ACTIVITY!$O$10:$O$309=ROWS($B$40:B244))),ACTIVITY!$I$10:$I$309)=0,"",LOOKUP(2,1/((ACTIVITY!$D$10:$D$309=LEFT($D$28,7))*(ACTIVITY!$O$10:$O$309=ROWS($B$40:B244))),ACTIVITY!$I$10:$I$309)),"")</f>
        <v/>
      </c>
      <c r="H244" s="34"/>
      <c r="I244" s="88" t="str">
        <f>IFERROR(IF(LOOKUP(2,1/((ACTIVITY!$D$10:$D$309=LEFT($D$28,7))*(ACTIVITY!$O$10:$O$309=ROWS($B$40:B244))),ACTIVITY!$J$10:$J$309)=0,"",LOOKUP(2,1/((ACTIVITY!$D$10:$D$309=LEFT($D$28,7))*(ACTIVITY!$O$10:$O$309=ROWS($B$40:B244))),ACTIVITY!$J$10:$J$309)),"")</f>
        <v/>
      </c>
      <c r="J244" s="88"/>
      <c r="K244" s="34" t="str">
        <f>IFERROR(IF(LOOKUP(2,1/((ACTIVITY!$D$10:$D$309=LEFT($D$28,7))*(ACTIVITY!$O$10:$O$309=ROWS($B$40:B244))),ACTIVITY!$K$10:$K$309)=0,"",LOOKUP(2,1/((ACTIVITY!$D$10:$D$309=LEFT($D$28,7))*(ACTIVITY!$O$10:$O$309=ROWS($B$40:B244))),ACTIVITY!$K$10:$K$309)),"")</f>
        <v/>
      </c>
      <c r="L244" s="34" t="str">
        <f>IFERROR(IF(LOOKUP(2,1/((ACTIVITY!$D$10:$D$309=LEFT($D$28,7))*(ACTIVITY!$O$10:$O$309=ROWS($B$40:B244))),ACTIVITY!$L$10:$L$309)=0,"",LOOKUP(2,1/((ACTIVITY!$D$10:$D$309=LEFT($D$28,7))*(ACTIVITY!$O$10:$O$309=ROWS($B$40:B244))),ACTIVITY!$L$10:$L$309)),"")</f>
        <v/>
      </c>
      <c r="M244" s="34"/>
    </row>
    <row r="245" spans="2:13" ht="24" customHeight="1">
      <c r="B245" s="33" t="str">
        <f>IFERROR(IF(LOOKUP(2,1/((ACTIVITY!$D$10:$D$309=LEFT($D$28,7))*(ACTIVITY!$O$10:$O$309=ROWS($B$40:B245))),ACTIVITY!$F$10:$F$309)=0,"",LOOKUP(2,1/((ACTIVITY!$D$10:$D$309=LEFT($D$28,7))*(ACTIVITY!$O$10:$O$309=ROWS($B$40:B245))),ACTIVITY!$F$10:$F$309)),"")</f>
        <v/>
      </c>
      <c r="C245" s="34" t="str">
        <f>IFERROR(IF(LOOKUP(2,1/((ACTIVITY!$D$10:$D$309=LEFT($D$28,7))*(ACTIVITY!$O$10:$O$309=ROWS($B$40:B245))),ACTIVITY!$G$10:$G$309)=0,"",LOOKUP(2,1/((ACTIVITY!$D$10:$D$309=LEFT($D$28,7))*(ACTIVITY!$O$10:$O$309=ROWS($B$40:B245))),ACTIVITY!$G$10:$G$309)),"")</f>
        <v/>
      </c>
      <c r="D245" s="34"/>
      <c r="E245" s="88" t="str">
        <f>IFERROR(IF(LOOKUP(2,1/((ACTIVITY!$D$10:$D$309=LEFT($D$28,7))*(ACTIVITY!$O$10:$O$309=ROWS($B$40:B245))),ACTIVITY!$H$10:$H$309)=0,"",LOOKUP(2,1/((ACTIVITY!$D$10:$D$309=LEFT($D$28,7))*(ACTIVITY!$O$10:$O$309=ROWS($B$40:B245))),ACTIVITY!$H$10:$H$309)),"")</f>
        <v/>
      </c>
      <c r="F245" s="88"/>
      <c r="G245" s="34" t="str">
        <f>IFERROR(IF(LOOKUP(2,1/((ACTIVITY!$D$10:$D$309=LEFT($D$28,7))*(ACTIVITY!$O$10:$O$309=ROWS($B$40:B245))),ACTIVITY!$I$10:$I$309)=0,"",LOOKUP(2,1/((ACTIVITY!$D$10:$D$309=LEFT($D$28,7))*(ACTIVITY!$O$10:$O$309=ROWS($B$40:B245))),ACTIVITY!$I$10:$I$309)),"")</f>
        <v/>
      </c>
      <c r="H245" s="34"/>
      <c r="I245" s="88" t="str">
        <f>IFERROR(IF(LOOKUP(2,1/((ACTIVITY!$D$10:$D$309=LEFT($D$28,7))*(ACTIVITY!$O$10:$O$309=ROWS($B$40:B245))),ACTIVITY!$J$10:$J$309)=0,"",LOOKUP(2,1/((ACTIVITY!$D$10:$D$309=LEFT($D$28,7))*(ACTIVITY!$O$10:$O$309=ROWS($B$40:B245))),ACTIVITY!$J$10:$J$309)),"")</f>
        <v/>
      </c>
      <c r="J245" s="88"/>
      <c r="K245" s="34" t="str">
        <f>IFERROR(IF(LOOKUP(2,1/((ACTIVITY!$D$10:$D$309=LEFT($D$28,7))*(ACTIVITY!$O$10:$O$309=ROWS($B$40:B245))),ACTIVITY!$K$10:$K$309)=0,"",LOOKUP(2,1/((ACTIVITY!$D$10:$D$309=LEFT($D$28,7))*(ACTIVITY!$O$10:$O$309=ROWS($B$40:B245))),ACTIVITY!$K$10:$K$309)),"")</f>
        <v/>
      </c>
      <c r="L245" s="34" t="str">
        <f>IFERROR(IF(LOOKUP(2,1/((ACTIVITY!$D$10:$D$309=LEFT($D$28,7))*(ACTIVITY!$O$10:$O$309=ROWS($B$40:B245))),ACTIVITY!$L$10:$L$309)=0,"",LOOKUP(2,1/((ACTIVITY!$D$10:$D$309=LEFT($D$28,7))*(ACTIVITY!$O$10:$O$309=ROWS($B$40:B245))),ACTIVITY!$L$10:$L$309)),"")</f>
        <v/>
      </c>
      <c r="M245" s="34"/>
    </row>
    <row r="246" spans="2:13" ht="24" customHeight="1">
      <c r="B246" s="33" t="str">
        <f>IFERROR(IF(LOOKUP(2,1/((ACTIVITY!$D$10:$D$309=LEFT($D$28,7))*(ACTIVITY!$O$10:$O$309=ROWS($B$40:B246))),ACTIVITY!$F$10:$F$309)=0,"",LOOKUP(2,1/((ACTIVITY!$D$10:$D$309=LEFT($D$28,7))*(ACTIVITY!$O$10:$O$309=ROWS($B$40:B246))),ACTIVITY!$F$10:$F$309)),"")</f>
        <v/>
      </c>
      <c r="C246" s="34" t="str">
        <f>IFERROR(IF(LOOKUP(2,1/((ACTIVITY!$D$10:$D$309=LEFT($D$28,7))*(ACTIVITY!$O$10:$O$309=ROWS($B$40:B246))),ACTIVITY!$G$10:$G$309)=0,"",LOOKUP(2,1/((ACTIVITY!$D$10:$D$309=LEFT($D$28,7))*(ACTIVITY!$O$10:$O$309=ROWS($B$40:B246))),ACTIVITY!$G$10:$G$309)),"")</f>
        <v/>
      </c>
      <c r="D246" s="34"/>
      <c r="E246" s="88" t="str">
        <f>IFERROR(IF(LOOKUP(2,1/((ACTIVITY!$D$10:$D$309=LEFT($D$28,7))*(ACTIVITY!$O$10:$O$309=ROWS($B$40:B246))),ACTIVITY!$H$10:$H$309)=0,"",LOOKUP(2,1/((ACTIVITY!$D$10:$D$309=LEFT($D$28,7))*(ACTIVITY!$O$10:$O$309=ROWS($B$40:B246))),ACTIVITY!$H$10:$H$309)),"")</f>
        <v/>
      </c>
      <c r="F246" s="88"/>
      <c r="G246" s="34" t="str">
        <f>IFERROR(IF(LOOKUP(2,1/((ACTIVITY!$D$10:$D$309=LEFT($D$28,7))*(ACTIVITY!$O$10:$O$309=ROWS($B$40:B246))),ACTIVITY!$I$10:$I$309)=0,"",LOOKUP(2,1/((ACTIVITY!$D$10:$D$309=LEFT($D$28,7))*(ACTIVITY!$O$10:$O$309=ROWS($B$40:B246))),ACTIVITY!$I$10:$I$309)),"")</f>
        <v/>
      </c>
      <c r="H246" s="34"/>
      <c r="I246" s="88" t="str">
        <f>IFERROR(IF(LOOKUP(2,1/((ACTIVITY!$D$10:$D$309=LEFT($D$28,7))*(ACTIVITY!$O$10:$O$309=ROWS($B$40:B246))),ACTIVITY!$J$10:$J$309)=0,"",LOOKUP(2,1/((ACTIVITY!$D$10:$D$309=LEFT($D$28,7))*(ACTIVITY!$O$10:$O$309=ROWS($B$40:B246))),ACTIVITY!$J$10:$J$309)),"")</f>
        <v/>
      </c>
      <c r="J246" s="88"/>
      <c r="K246" s="34" t="str">
        <f>IFERROR(IF(LOOKUP(2,1/((ACTIVITY!$D$10:$D$309=LEFT($D$28,7))*(ACTIVITY!$O$10:$O$309=ROWS($B$40:B246))),ACTIVITY!$K$10:$K$309)=0,"",LOOKUP(2,1/((ACTIVITY!$D$10:$D$309=LEFT($D$28,7))*(ACTIVITY!$O$10:$O$309=ROWS($B$40:B246))),ACTIVITY!$K$10:$K$309)),"")</f>
        <v/>
      </c>
      <c r="L246" s="34" t="str">
        <f>IFERROR(IF(LOOKUP(2,1/((ACTIVITY!$D$10:$D$309=LEFT($D$28,7))*(ACTIVITY!$O$10:$O$309=ROWS($B$40:B246))),ACTIVITY!$L$10:$L$309)=0,"",LOOKUP(2,1/((ACTIVITY!$D$10:$D$309=LEFT($D$28,7))*(ACTIVITY!$O$10:$O$309=ROWS($B$40:B246))),ACTIVITY!$L$10:$L$309)),"")</f>
        <v/>
      </c>
      <c r="M246" s="34"/>
    </row>
    <row r="247" spans="2:13" ht="24" customHeight="1">
      <c r="B247" s="33" t="str">
        <f>IFERROR(IF(LOOKUP(2,1/((ACTIVITY!$D$10:$D$309=LEFT($D$28,7))*(ACTIVITY!$O$10:$O$309=ROWS($B$40:B247))),ACTIVITY!$F$10:$F$309)=0,"",LOOKUP(2,1/((ACTIVITY!$D$10:$D$309=LEFT($D$28,7))*(ACTIVITY!$O$10:$O$309=ROWS($B$40:B247))),ACTIVITY!$F$10:$F$309)),"")</f>
        <v/>
      </c>
      <c r="C247" s="34" t="str">
        <f>IFERROR(IF(LOOKUP(2,1/((ACTIVITY!$D$10:$D$309=LEFT($D$28,7))*(ACTIVITY!$O$10:$O$309=ROWS($B$40:B247))),ACTIVITY!$G$10:$G$309)=0,"",LOOKUP(2,1/((ACTIVITY!$D$10:$D$309=LEFT($D$28,7))*(ACTIVITY!$O$10:$O$309=ROWS($B$40:B247))),ACTIVITY!$G$10:$G$309)),"")</f>
        <v/>
      </c>
      <c r="D247" s="34"/>
      <c r="E247" s="88" t="str">
        <f>IFERROR(IF(LOOKUP(2,1/((ACTIVITY!$D$10:$D$309=LEFT($D$28,7))*(ACTIVITY!$O$10:$O$309=ROWS($B$40:B247))),ACTIVITY!$H$10:$H$309)=0,"",LOOKUP(2,1/((ACTIVITY!$D$10:$D$309=LEFT($D$28,7))*(ACTIVITY!$O$10:$O$309=ROWS($B$40:B247))),ACTIVITY!$H$10:$H$309)),"")</f>
        <v/>
      </c>
      <c r="F247" s="88"/>
      <c r="G247" s="34" t="str">
        <f>IFERROR(IF(LOOKUP(2,1/((ACTIVITY!$D$10:$D$309=LEFT($D$28,7))*(ACTIVITY!$O$10:$O$309=ROWS($B$40:B247))),ACTIVITY!$I$10:$I$309)=0,"",LOOKUP(2,1/((ACTIVITY!$D$10:$D$309=LEFT($D$28,7))*(ACTIVITY!$O$10:$O$309=ROWS($B$40:B247))),ACTIVITY!$I$10:$I$309)),"")</f>
        <v/>
      </c>
      <c r="H247" s="34"/>
      <c r="I247" s="88" t="str">
        <f>IFERROR(IF(LOOKUP(2,1/((ACTIVITY!$D$10:$D$309=LEFT($D$28,7))*(ACTIVITY!$O$10:$O$309=ROWS($B$40:B247))),ACTIVITY!$J$10:$J$309)=0,"",LOOKUP(2,1/((ACTIVITY!$D$10:$D$309=LEFT($D$28,7))*(ACTIVITY!$O$10:$O$309=ROWS($B$40:B247))),ACTIVITY!$J$10:$J$309)),"")</f>
        <v/>
      </c>
      <c r="J247" s="88"/>
      <c r="K247" s="34" t="str">
        <f>IFERROR(IF(LOOKUP(2,1/((ACTIVITY!$D$10:$D$309=LEFT($D$28,7))*(ACTIVITY!$O$10:$O$309=ROWS($B$40:B247))),ACTIVITY!$K$10:$K$309)=0,"",LOOKUP(2,1/((ACTIVITY!$D$10:$D$309=LEFT($D$28,7))*(ACTIVITY!$O$10:$O$309=ROWS($B$40:B247))),ACTIVITY!$K$10:$K$309)),"")</f>
        <v/>
      </c>
      <c r="L247" s="34" t="str">
        <f>IFERROR(IF(LOOKUP(2,1/((ACTIVITY!$D$10:$D$309=LEFT($D$28,7))*(ACTIVITY!$O$10:$O$309=ROWS($B$40:B247))),ACTIVITY!$L$10:$L$309)=0,"",LOOKUP(2,1/((ACTIVITY!$D$10:$D$309=LEFT($D$28,7))*(ACTIVITY!$O$10:$O$309=ROWS($B$40:B247))),ACTIVITY!$L$10:$L$309)),"")</f>
        <v/>
      </c>
      <c r="M247" s="34"/>
    </row>
    <row r="248" spans="2:13" ht="24" customHeight="1">
      <c r="B248" s="33" t="str">
        <f>IFERROR(IF(LOOKUP(2,1/((ACTIVITY!$D$10:$D$309=LEFT($D$28,7))*(ACTIVITY!$O$10:$O$309=ROWS($B$40:B248))),ACTIVITY!$F$10:$F$309)=0,"",LOOKUP(2,1/((ACTIVITY!$D$10:$D$309=LEFT($D$28,7))*(ACTIVITY!$O$10:$O$309=ROWS($B$40:B248))),ACTIVITY!$F$10:$F$309)),"")</f>
        <v/>
      </c>
      <c r="C248" s="34" t="str">
        <f>IFERROR(IF(LOOKUP(2,1/((ACTIVITY!$D$10:$D$309=LEFT($D$28,7))*(ACTIVITY!$O$10:$O$309=ROWS($B$40:B248))),ACTIVITY!$G$10:$G$309)=0,"",LOOKUP(2,1/((ACTIVITY!$D$10:$D$309=LEFT($D$28,7))*(ACTIVITY!$O$10:$O$309=ROWS($B$40:B248))),ACTIVITY!$G$10:$G$309)),"")</f>
        <v/>
      </c>
      <c r="D248" s="34"/>
      <c r="E248" s="88" t="str">
        <f>IFERROR(IF(LOOKUP(2,1/((ACTIVITY!$D$10:$D$309=LEFT($D$28,7))*(ACTIVITY!$O$10:$O$309=ROWS($B$40:B248))),ACTIVITY!$H$10:$H$309)=0,"",LOOKUP(2,1/((ACTIVITY!$D$10:$D$309=LEFT($D$28,7))*(ACTIVITY!$O$10:$O$309=ROWS($B$40:B248))),ACTIVITY!$H$10:$H$309)),"")</f>
        <v/>
      </c>
      <c r="F248" s="88"/>
      <c r="G248" s="34" t="str">
        <f>IFERROR(IF(LOOKUP(2,1/((ACTIVITY!$D$10:$D$309=LEFT($D$28,7))*(ACTIVITY!$O$10:$O$309=ROWS($B$40:B248))),ACTIVITY!$I$10:$I$309)=0,"",LOOKUP(2,1/((ACTIVITY!$D$10:$D$309=LEFT($D$28,7))*(ACTIVITY!$O$10:$O$309=ROWS($B$40:B248))),ACTIVITY!$I$10:$I$309)),"")</f>
        <v/>
      </c>
      <c r="H248" s="34"/>
      <c r="I248" s="88" t="str">
        <f>IFERROR(IF(LOOKUP(2,1/((ACTIVITY!$D$10:$D$309=LEFT($D$28,7))*(ACTIVITY!$O$10:$O$309=ROWS($B$40:B248))),ACTIVITY!$J$10:$J$309)=0,"",LOOKUP(2,1/((ACTIVITY!$D$10:$D$309=LEFT($D$28,7))*(ACTIVITY!$O$10:$O$309=ROWS($B$40:B248))),ACTIVITY!$J$10:$J$309)),"")</f>
        <v/>
      </c>
      <c r="J248" s="88"/>
      <c r="K248" s="34" t="str">
        <f>IFERROR(IF(LOOKUP(2,1/((ACTIVITY!$D$10:$D$309=LEFT($D$28,7))*(ACTIVITY!$O$10:$O$309=ROWS($B$40:B248))),ACTIVITY!$K$10:$K$309)=0,"",LOOKUP(2,1/((ACTIVITY!$D$10:$D$309=LEFT($D$28,7))*(ACTIVITY!$O$10:$O$309=ROWS($B$40:B248))),ACTIVITY!$K$10:$K$309)),"")</f>
        <v/>
      </c>
      <c r="L248" s="34" t="str">
        <f>IFERROR(IF(LOOKUP(2,1/((ACTIVITY!$D$10:$D$309=LEFT($D$28,7))*(ACTIVITY!$O$10:$O$309=ROWS($B$40:B248))),ACTIVITY!$L$10:$L$309)=0,"",LOOKUP(2,1/((ACTIVITY!$D$10:$D$309=LEFT($D$28,7))*(ACTIVITY!$O$10:$O$309=ROWS($B$40:B248))),ACTIVITY!$L$10:$L$309)),"")</f>
        <v/>
      </c>
      <c r="M248" s="34"/>
    </row>
    <row r="249" spans="2:13" ht="24" customHeight="1">
      <c r="B249" s="33" t="str">
        <f>IFERROR(IF(LOOKUP(2,1/((ACTIVITY!$D$10:$D$309=LEFT($D$28,7))*(ACTIVITY!$O$10:$O$309=ROWS($B$40:B249))),ACTIVITY!$F$10:$F$309)=0,"",LOOKUP(2,1/((ACTIVITY!$D$10:$D$309=LEFT($D$28,7))*(ACTIVITY!$O$10:$O$309=ROWS($B$40:B249))),ACTIVITY!$F$10:$F$309)),"")</f>
        <v/>
      </c>
      <c r="C249" s="34" t="str">
        <f>IFERROR(IF(LOOKUP(2,1/((ACTIVITY!$D$10:$D$309=LEFT($D$28,7))*(ACTIVITY!$O$10:$O$309=ROWS($B$40:B249))),ACTIVITY!$G$10:$G$309)=0,"",LOOKUP(2,1/((ACTIVITY!$D$10:$D$309=LEFT($D$28,7))*(ACTIVITY!$O$10:$O$309=ROWS($B$40:B249))),ACTIVITY!$G$10:$G$309)),"")</f>
        <v/>
      </c>
      <c r="D249" s="34"/>
      <c r="E249" s="88" t="str">
        <f>IFERROR(IF(LOOKUP(2,1/((ACTIVITY!$D$10:$D$309=LEFT($D$28,7))*(ACTIVITY!$O$10:$O$309=ROWS($B$40:B249))),ACTIVITY!$H$10:$H$309)=0,"",LOOKUP(2,1/((ACTIVITY!$D$10:$D$309=LEFT($D$28,7))*(ACTIVITY!$O$10:$O$309=ROWS($B$40:B249))),ACTIVITY!$H$10:$H$309)),"")</f>
        <v/>
      </c>
      <c r="F249" s="88"/>
      <c r="G249" s="34" t="str">
        <f>IFERROR(IF(LOOKUP(2,1/((ACTIVITY!$D$10:$D$309=LEFT($D$28,7))*(ACTIVITY!$O$10:$O$309=ROWS($B$40:B249))),ACTIVITY!$I$10:$I$309)=0,"",LOOKUP(2,1/((ACTIVITY!$D$10:$D$309=LEFT($D$28,7))*(ACTIVITY!$O$10:$O$309=ROWS($B$40:B249))),ACTIVITY!$I$10:$I$309)),"")</f>
        <v/>
      </c>
      <c r="H249" s="34"/>
      <c r="I249" s="88" t="str">
        <f>IFERROR(IF(LOOKUP(2,1/((ACTIVITY!$D$10:$D$309=LEFT($D$28,7))*(ACTIVITY!$O$10:$O$309=ROWS($B$40:B249))),ACTIVITY!$J$10:$J$309)=0,"",LOOKUP(2,1/((ACTIVITY!$D$10:$D$309=LEFT($D$28,7))*(ACTIVITY!$O$10:$O$309=ROWS($B$40:B249))),ACTIVITY!$J$10:$J$309)),"")</f>
        <v/>
      </c>
      <c r="J249" s="88"/>
      <c r="K249" s="34" t="str">
        <f>IFERROR(IF(LOOKUP(2,1/((ACTIVITY!$D$10:$D$309=LEFT($D$28,7))*(ACTIVITY!$O$10:$O$309=ROWS($B$40:B249))),ACTIVITY!$K$10:$K$309)=0,"",LOOKUP(2,1/((ACTIVITY!$D$10:$D$309=LEFT($D$28,7))*(ACTIVITY!$O$10:$O$309=ROWS($B$40:B249))),ACTIVITY!$K$10:$K$309)),"")</f>
        <v/>
      </c>
      <c r="L249" s="34" t="str">
        <f>IFERROR(IF(LOOKUP(2,1/((ACTIVITY!$D$10:$D$309=LEFT($D$28,7))*(ACTIVITY!$O$10:$O$309=ROWS($B$40:B249))),ACTIVITY!$L$10:$L$309)=0,"",LOOKUP(2,1/((ACTIVITY!$D$10:$D$309=LEFT($D$28,7))*(ACTIVITY!$O$10:$O$309=ROWS($B$40:B249))),ACTIVITY!$L$10:$L$309)),"")</f>
        <v/>
      </c>
      <c r="M249" s="34"/>
    </row>
    <row r="250" spans="2:13" ht="24" customHeight="1">
      <c r="B250" s="33" t="str">
        <f>IFERROR(IF(LOOKUP(2,1/((ACTIVITY!$D$10:$D$309=LEFT($D$28,7))*(ACTIVITY!$O$10:$O$309=ROWS($B$40:B250))),ACTIVITY!$F$10:$F$309)=0,"",LOOKUP(2,1/((ACTIVITY!$D$10:$D$309=LEFT($D$28,7))*(ACTIVITY!$O$10:$O$309=ROWS($B$40:B250))),ACTIVITY!$F$10:$F$309)),"")</f>
        <v/>
      </c>
      <c r="C250" s="34" t="str">
        <f>IFERROR(IF(LOOKUP(2,1/((ACTIVITY!$D$10:$D$309=LEFT($D$28,7))*(ACTIVITY!$O$10:$O$309=ROWS($B$40:B250))),ACTIVITY!$G$10:$G$309)=0,"",LOOKUP(2,1/((ACTIVITY!$D$10:$D$309=LEFT($D$28,7))*(ACTIVITY!$O$10:$O$309=ROWS($B$40:B250))),ACTIVITY!$G$10:$G$309)),"")</f>
        <v/>
      </c>
      <c r="D250" s="34"/>
      <c r="E250" s="88" t="str">
        <f>IFERROR(IF(LOOKUP(2,1/((ACTIVITY!$D$10:$D$309=LEFT($D$28,7))*(ACTIVITY!$O$10:$O$309=ROWS($B$40:B250))),ACTIVITY!$H$10:$H$309)=0,"",LOOKUP(2,1/((ACTIVITY!$D$10:$D$309=LEFT($D$28,7))*(ACTIVITY!$O$10:$O$309=ROWS($B$40:B250))),ACTIVITY!$H$10:$H$309)),"")</f>
        <v/>
      </c>
      <c r="F250" s="88"/>
      <c r="G250" s="34" t="str">
        <f>IFERROR(IF(LOOKUP(2,1/((ACTIVITY!$D$10:$D$309=LEFT($D$28,7))*(ACTIVITY!$O$10:$O$309=ROWS($B$40:B250))),ACTIVITY!$I$10:$I$309)=0,"",LOOKUP(2,1/((ACTIVITY!$D$10:$D$309=LEFT($D$28,7))*(ACTIVITY!$O$10:$O$309=ROWS($B$40:B250))),ACTIVITY!$I$10:$I$309)),"")</f>
        <v/>
      </c>
      <c r="H250" s="34"/>
      <c r="I250" s="88" t="str">
        <f>IFERROR(IF(LOOKUP(2,1/((ACTIVITY!$D$10:$D$309=LEFT($D$28,7))*(ACTIVITY!$O$10:$O$309=ROWS($B$40:B250))),ACTIVITY!$J$10:$J$309)=0,"",LOOKUP(2,1/((ACTIVITY!$D$10:$D$309=LEFT($D$28,7))*(ACTIVITY!$O$10:$O$309=ROWS($B$40:B250))),ACTIVITY!$J$10:$J$309)),"")</f>
        <v/>
      </c>
      <c r="J250" s="88"/>
      <c r="K250" s="34" t="str">
        <f>IFERROR(IF(LOOKUP(2,1/((ACTIVITY!$D$10:$D$309=LEFT($D$28,7))*(ACTIVITY!$O$10:$O$309=ROWS($B$40:B250))),ACTIVITY!$K$10:$K$309)=0,"",LOOKUP(2,1/((ACTIVITY!$D$10:$D$309=LEFT($D$28,7))*(ACTIVITY!$O$10:$O$309=ROWS($B$40:B250))),ACTIVITY!$K$10:$K$309)),"")</f>
        <v/>
      </c>
      <c r="L250" s="34" t="str">
        <f>IFERROR(IF(LOOKUP(2,1/((ACTIVITY!$D$10:$D$309=LEFT($D$28,7))*(ACTIVITY!$O$10:$O$309=ROWS($B$40:B250))),ACTIVITY!$L$10:$L$309)=0,"",LOOKUP(2,1/((ACTIVITY!$D$10:$D$309=LEFT($D$28,7))*(ACTIVITY!$O$10:$O$309=ROWS($B$40:B250))),ACTIVITY!$L$10:$L$309)),"")</f>
        <v/>
      </c>
      <c r="M250" s="34"/>
    </row>
    <row r="251" spans="2:13" ht="24" customHeight="1">
      <c r="B251" s="33" t="str">
        <f>IFERROR(IF(LOOKUP(2,1/((ACTIVITY!$D$10:$D$309=LEFT($D$28,7))*(ACTIVITY!$O$10:$O$309=ROWS($B$40:B251))),ACTIVITY!$F$10:$F$309)=0,"",LOOKUP(2,1/((ACTIVITY!$D$10:$D$309=LEFT($D$28,7))*(ACTIVITY!$O$10:$O$309=ROWS($B$40:B251))),ACTIVITY!$F$10:$F$309)),"")</f>
        <v/>
      </c>
      <c r="C251" s="34" t="str">
        <f>IFERROR(IF(LOOKUP(2,1/((ACTIVITY!$D$10:$D$309=LEFT($D$28,7))*(ACTIVITY!$O$10:$O$309=ROWS($B$40:B251))),ACTIVITY!$G$10:$G$309)=0,"",LOOKUP(2,1/((ACTIVITY!$D$10:$D$309=LEFT($D$28,7))*(ACTIVITY!$O$10:$O$309=ROWS($B$40:B251))),ACTIVITY!$G$10:$G$309)),"")</f>
        <v/>
      </c>
      <c r="D251" s="34"/>
      <c r="E251" s="88" t="str">
        <f>IFERROR(IF(LOOKUP(2,1/((ACTIVITY!$D$10:$D$309=LEFT($D$28,7))*(ACTIVITY!$O$10:$O$309=ROWS($B$40:B251))),ACTIVITY!$H$10:$H$309)=0,"",LOOKUP(2,1/((ACTIVITY!$D$10:$D$309=LEFT($D$28,7))*(ACTIVITY!$O$10:$O$309=ROWS($B$40:B251))),ACTIVITY!$H$10:$H$309)),"")</f>
        <v/>
      </c>
      <c r="F251" s="88"/>
      <c r="G251" s="34" t="str">
        <f>IFERROR(IF(LOOKUP(2,1/((ACTIVITY!$D$10:$D$309=LEFT($D$28,7))*(ACTIVITY!$O$10:$O$309=ROWS($B$40:B251))),ACTIVITY!$I$10:$I$309)=0,"",LOOKUP(2,1/((ACTIVITY!$D$10:$D$309=LEFT($D$28,7))*(ACTIVITY!$O$10:$O$309=ROWS($B$40:B251))),ACTIVITY!$I$10:$I$309)),"")</f>
        <v/>
      </c>
      <c r="H251" s="34"/>
      <c r="I251" s="88" t="str">
        <f>IFERROR(IF(LOOKUP(2,1/((ACTIVITY!$D$10:$D$309=LEFT($D$28,7))*(ACTIVITY!$O$10:$O$309=ROWS($B$40:B251))),ACTIVITY!$J$10:$J$309)=0,"",LOOKUP(2,1/((ACTIVITY!$D$10:$D$309=LEFT($D$28,7))*(ACTIVITY!$O$10:$O$309=ROWS($B$40:B251))),ACTIVITY!$J$10:$J$309)),"")</f>
        <v/>
      </c>
      <c r="J251" s="88"/>
      <c r="K251" s="34" t="str">
        <f>IFERROR(IF(LOOKUP(2,1/((ACTIVITY!$D$10:$D$309=LEFT($D$28,7))*(ACTIVITY!$O$10:$O$309=ROWS($B$40:B251))),ACTIVITY!$K$10:$K$309)=0,"",LOOKUP(2,1/((ACTIVITY!$D$10:$D$309=LEFT($D$28,7))*(ACTIVITY!$O$10:$O$309=ROWS($B$40:B251))),ACTIVITY!$K$10:$K$309)),"")</f>
        <v/>
      </c>
      <c r="L251" s="34" t="str">
        <f>IFERROR(IF(LOOKUP(2,1/((ACTIVITY!$D$10:$D$309=LEFT($D$28,7))*(ACTIVITY!$O$10:$O$309=ROWS($B$40:B251))),ACTIVITY!$L$10:$L$309)=0,"",LOOKUP(2,1/((ACTIVITY!$D$10:$D$309=LEFT($D$28,7))*(ACTIVITY!$O$10:$O$309=ROWS($B$40:B251))),ACTIVITY!$L$10:$L$309)),"")</f>
        <v/>
      </c>
      <c r="M251" s="34"/>
    </row>
    <row r="252" spans="2:13" ht="24" customHeight="1">
      <c r="B252" s="33" t="str">
        <f>IFERROR(IF(LOOKUP(2,1/((ACTIVITY!$D$10:$D$309=LEFT($D$28,7))*(ACTIVITY!$O$10:$O$309=ROWS($B$40:B252))),ACTIVITY!$F$10:$F$309)=0,"",LOOKUP(2,1/((ACTIVITY!$D$10:$D$309=LEFT($D$28,7))*(ACTIVITY!$O$10:$O$309=ROWS($B$40:B252))),ACTIVITY!$F$10:$F$309)),"")</f>
        <v/>
      </c>
      <c r="C252" s="34" t="str">
        <f>IFERROR(IF(LOOKUP(2,1/((ACTIVITY!$D$10:$D$309=LEFT($D$28,7))*(ACTIVITY!$O$10:$O$309=ROWS($B$40:B252))),ACTIVITY!$G$10:$G$309)=0,"",LOOKUP(2,1/((ACTIVITY!$D$10:$D$309=LEFT($D$28,7))*(ACTIVITY!$O$10:$O$309=ROWS($B$40:B252))),ACTIVITY!$G$10:$G$309)),"")</f>
        <v/>
      </c>
      <c r="D252" s="34"/>
      <c r="E252" s="88" t="str">
        <f>IFERROR(IF(LOOKUP(2,1/((ACTIVITY!$D$10:$D$309=LEFT($D$28,7))*(ACTIVITY!$O$10:$O$309=ROWS($B$40:B252))),ACTIVITY!$H$10:$H$309)=0,"",LOOKUP(2,1/((ACTIVITY!$D$10:$D$309=LEFT($D$28,7))*(ACTIVITY!$O$10:$O$309=ROWS($B$40:B252))),ACTIVITY!$H$10:$H$309)),"")</f>
        <v/>
      </c>
      <c r="F252" s="88"/>
      <c r="G252" s="34" t="str">
        <f>IFERROR(IF(LOOKUP(2,1/((ACTIVITY!$D$10:$D$309=LEFT($D$28,7))*(ACTIVITY!$O$10:$O$309=ROWS($B$40:B252))),ACTIVITY!$I$10:$I$309)=0,"",LOOKUP(2,1/((ACTIVITY!$D$10:$D$309=LEFT($D$28,7))*(ACTIVITY!$O$10:$O$309=ROWS($B$40:B252))),ACTIVITY!$I$10:$I$309)),"")</f>
        <v/>
      </c>
      <c r="H252" s="34"/>
      <c r="I252" s="88" t="str">
        <f>IFERROR(IF(LOOKUP(2,1/((ACTIVITY!$D$10:$D$309=LEFT($D$28,7))*(ACTIVITY!$O$10:$O$309=ROWS($B$40:B252))),ACTIVITY!$J$10:$J$309)=0,"",LOOKUP(2,1/((ACTIVITY!$D$10:$D$309=LEFT($D$28,7))*(ACTIVITY!$O$10:$O$309=ROWS($B$40:B252))),ACTIVITY!$J$10:$J$309)),"")</f>
        <v/>
      </c>
      <c r="J252" s="88"/>
      <c r="K252" s="34" t="str">
        <f>IFERROR(IF(LOOKUP(2,1/((ACTIVITY!$D$10:$D$309=LEFT($D$28,7))*(ACTIVITY!$O$10:$O$309=ROWS($B$40:B252))),ACTIVITY!$K$10:$K$309)=0,"",LOOKUP(2,1/((ACTIVITY!$D$10:$D$309=LEFT($D$28,7))*(ACTIVITY!$O$10:$O$309=ROWS($B$40:B252))),ACTIVITY!$K$10:$K$309)),"")</f>
        <v/>
      </c>
      <c r="L252" s="34" t="str">
        <f>IFERROR(IF(LOOKUP(2,1/((ACTIVITY!$D$10:$D$309=LEFT($D$28,7))*(ACTIVITY!$O$10:$O$309=ROWS($B$40:B252))),ACTIVITY!$L$10:$L$309)=0,"",LOOKUP(2,1/((ACTIVITY!$D$10:$D$309=LEFT($D$28,7))*(ACTIVITY!$O$10:$O$309=ROWS($B$40:B252))),ACTIVITY!$L$10:$L$309)),"")</f>
        <v/>
      </c>
      <c r="M252" s="34"/>
    </row>
    <row r="253" spans="2:13" ht="24" customHeight="1">
      <c r="B253" s="33" t="str">
        <f>IFERROR(IF(LOOKUP(2,1/((ACTIVITY!$D$10:$D$309=LEFT($D$28,7))*(ACTIVITY!$O$10:$O$309=ROWS($B$40:B253))),ACTIVITY!$F$10:$F$309)=0,"",LOOKUP(2,1/((ACTIVITY!$D$10:$D$309=LEFT($D$28,7))*(ACTIVITY!$O$10:$O$309=ROWS($B$40:B253))),ACTIVITY!$F$10:$F$309)),"")</f>
        <v/>
      </c>
      <c r="C253" s="34" t="str">
        <f>IFERROR(IF(LOOKUP(2,1/((ACTIVITY!$D$10:$D$309=LEFT($D$28,7))*(ACTIVITY!$O$10:$O$309=ROWS($B$40:B253))),ACTIVITY!$G$10:$G$309)=0,"",LOOKUP(2,1/((ACTIVITY!$D$10:$D$309=LEFT($D$28,7))*(ACTIVITY!$O$10:$O$309=ROWS($B$40:B253))),ACTIVITY!$G$10:$G$309)),"")</f>
        <v/>
      </c>
      <c r="D253" s="34"/>
      <c r="E253" s="88" t="str">
        <f>IFERROR(IF(LOOKUP(2,1/((ACTIVITY!$D$10:$D$309=LEFT($D$28,7))*(ACTIVITY!$O$10:$O$309=ROWS($B$40:B253))),ACTIVITY!$H$10:$H$309)=0,"",LOOKUP(2,1/((ACTIVITY!$D$10:$D$309=LEFT($D$28,7))*(ACTIVITY!$O$10:$O$309=ROWS($B$40:B253))),ACTIVITY!$H$10:$H$309)),"")</f>
        <v/>
      </c>
      <c r="F253" s="88"/>
      <c r="G253" s="34" t="str">
        <f>IFERROR(IF(LOOKUP(2,1/((ACTIVITY!$D$10:$D$309=LEFT($D$28,7))*(ACTIVITY!$O$10:$O$309=ROWS($B$40:B253))),ACTIVITY!$I$10:$I$309)=0,"",LOOKUP(2,1/((ACTIVITY!$D$10:$D$309=LEFT($D$28,7))*(ACTIVITY!$O$10:$O$309=ROWS($B$40:B253))),ACTIVITY!$I$10:$I$309)),"")</f>
        <v/>
      </c>
      <c r="H253" s="34"/>
      <c r="I253" s="88" t="str">
        <f>IFERROR(IF(LOOKUP(2,1/((ACTIVITY!$D$10:$D$309=LEFT($D$28,7))*(ACTIVITY!$O$10:$O$309=ROWS($B$40:B253))),ACTIVITY!$J$10:$J$309)=0,"",LOOKUP(2,1/((ACTIVITY!$D$10:$D$309=LEFT($D$28,7))*(ACTIVITY!$O$10:$O$309=ROWS($B$40:B253))),ACTIVITY!$J$10:$J$309)),"")</f>
        <v/>
      </c>
      <c r="J253" s="88"/>
      <c r="K253" s="34" t="str">
        <f>IFERROR(IF(LOOKUP(2,1/((ACTIVITY!$D$10:$D$309=LEFT($D$28,7))*(ACTIVITY!$O$10:$O$309=ROWS($B$40:B253))),ACTIVITY!$K$10:$K$309)=0,"",LOOKUP(2,1/((ACTIVITY!$D$10:$D$309=LEFT($D$28,7))*(ACTIVITY!$O$10:$O$309=ROWS($B$40:B253))),ACTIVITY!$K$10:$K$309)),"")</f>
        <v/>
      </c>
      <c r="L253" s="34" t="str">
        <f>IFERROR(IF(LOOKUP(2,1/((ACTIVITY!$D$10:$D$309=LEFT($D$28,7))*(ACTIVITY!$O$10:$O$309=ROWS($B$40:B253))),ACTIVITY!$L$10:$L$309)=0,"",LOOKUP(2,1/((ACTIVITY!$D$10:$D$309=LEFT($D$28,7))*(ACTIVITY!$O$10:$O$309=ROWS($B$40:B253))),ACTIVITY!$L$10:$L$309)),"")</f>
        <v/>
      </c>
      <c r="M253" s="34"/>
    </row>
    <row r="254" spans="2:13" ht="24" customHeight="1">
      <c r="B254" s="33" t="str">
        <f>IFERROR(IF(LOOKUP(2,1/((ACTIVITY!$D$10:$D$309=LEFT($D$28,7))*(ACTIVITY!$O$10:$O$309=ROWS($B$40:B254))),ACTIVITY!$F$10:$F$309)=0,"",LOOKUP(2,1/((ACTIVITY!$D$10:$D$309=LEFT($D$28,7))*(ACTIVITY!$O$10:$O$309=ROWS($B$40:B254))),ACTIVITY!$F$10:$F$309)),"")</f>
        <v/>
      </c>
      <c r="C254" s="34" t="str">
        <f>IFERROR(IF(LOOKUP(2,1/((ACTIVITY!$D$10:$D$309=LEFT($D$28,7))*(ACTIVITY!$O$10:$O$309=ROWS($B$40:B254))),ACTIVITY!$G$10:$G$309)=0,"",LOOKUP(2,1/((ACTIVITY!$D$10:$D$309=LEFT($D$28,7))*(ACTIVITY!$O$10:$O$309=ROWS($B$40:B254))),ACTIVITY!$G$10:$G$309)),"")</f>
        <v/>
      </c>
      <c r="D254" s="34"/>
      <c r="E254" s="88" t="str">
        <f>IFERROR(IF(LOOKUP(2,1/((ACTIVITY!$D$10:$D$309=LEFT($D$28,7))*(ACTIVITY!$O$10:$O$309=ROWS($B$40:B254))),ACTIVITY!$H$10:$H$309)=0,"",LOOKUP(2,1/((ACTIVITY!$D$10:$D$309=LEFT($D$28,7))*(ACTIVITY!$O$10:$O$309=ROWS($B$40:B254))),ACTIVITY!$H$10:$H$309)),"")</f>
        <v/>
      </c>
      <c r="F254" s="88"/>
      <c r="G254" s="34" t="str">
        <f>IFERROR(IF(LOOKUP(2,1/((ACTIVITY!$D$10:$D$309=LEFT($D$28,7))*(ACTIVITY!$O$10:$O$309=ROWS($B$40:B254))),ACTIVITY!$I$10:$I$309)=0,"",LOOKUP(2,1/((ACTIVITY!$D$10:$D$309=LEFT($D$28,7))*(ACTIVITY!$O$10:$O$309=ROWS($B$40:B254))),ACTIVITY!$I$10:$I$309)),"")</f>
        <v/>
      </c>
      <c r="H254" s="34"/>
      <c r="I254" s="88" t="str">
        <f>IFERROR(IF(LOOKUP(2,1/((ACTIVITY!$D$10:$D$309=LEFT($D$28,7))*(ACTIVITY!$O$10:$O$309=ROWS($B$40:B254))),ACTIVITY!$J$10:$J$309)=0,"",LOOKUP(2,1/((ACTIVITY!$D$10:$D$309=LEFT($D$28,7))*(ACTIVITY!$O$10:$O$309=ROWS($B$40:B254))),ACTIVITY!$J$10:$J$309)),"")</f>
        <v/>
      </c>
      <c r="J254" s="88"/>
      <c r="K254" s="34" t="str">
        <f>IFERROR(IF(LOOKUP(2,1/((ACTIVITY!$D$10:$D$309=LEFT($D$28,7))*(ACTIVITY!$O$10:$O$309=ROWS($B$40:B254))),ACTIVITY!$K$10:$K$309)=0,"",LOOKUP(2,1/((ACTIVITY!$D$10:$D$309=LEFT($D$28,7))*(ACTIVITY!$O$10:$O$309=ROWS($B$40:B254))),ACTIVITY!$K$10:$K$309)),"")</f>
        <v/>
      </c>
      <c r="L254" s="34" t="str">
        <f>IFERROR(IF(LOOKUP(2,1/((ACTIVITY!$D$10:$D$309=LEFT($D$28,7))*(ACTIVITY!$O$10:$O$309=ROWS($B$40:B254))),ACTIVITY!$L$10:$L$309)=0,"",LOOKUP(2,1/((ACTIVITY!$D$10:$D$309=LEFT($D$28,7))*(ACTIVITY!$O$10:$O$309=ROWS($B$40:B254))),ACTIVITY!$L$10:$L$309)),"")</f>
        <v/>
      </c>
      <c r="M254" s="34"/>
    </row>
    <row r="255" spans="2:13" ht="24" customHeight="1">
      <c r="B255" s="33" t="str">
        <f>IFERROR(IF(LOOKUP(2,1/((ACTIVITY!$D$10:$D$309=LEFT($D$28,7))*(ACTIVITY!$O$10:$O$309=ROWS($B$40:B255))),ACTIVITY!$F$10:$F$309)=0,"",LOOKUP(2,1/((ACTIVITY!$D$10:$D$309=LEFT($D$28,7))*(ACTIVITY!$O$10:$O$309=ROWS($B$40:B255))),ACTIVITY!$F$10:$F$309)),"")</f>
        <v/>
      </c>
      <c r="C255" s="34" t="str">
        <f>IFERROR(IF(LOOKUP(2,1/((ACTIVITY!$D$10:$D$309=LEFT($D$28,7))*(ACTIVITY!$O$10:$O$309=ROWS($B$40:B255))),ACTIVITY!$G$10:$G$309)=0,"",LOOKUP(2,1/((ACTIVITY!$D$10:$D$309=LEFT($D$28,7))*(ACTIVITY!$O$10:$O$309=ROWS($B$40:B255))),ACTIVITY!$G$10:$G$309)),"")</f>
        <v/>
      </c>
      <c r="D255" s="34"/>
      <c r="E255" s="88" t="str">
        <f>IFERROR(IF(LOOKUP(2,1/((ACTIVITY!$D$10:$D$309=LEFT($D$28,7))*(ACTIVITY!$O$10:$O$309=ROWS($B$40:B255))),ACTIVITY!$H$10:$H$309)=0,"",LOOKUP(2,1/((ACTIVITY!$D$10:$D$309=LEFT($D$28,7))*(ACTIVITY!$O$10:$O$309=ROWS($B$40:B255))),ACTIVITY!$H$10:$H$309)),"")</f>
        <v/>
      </c>
      <c r="F255" s="88"/>
      <c r="G255" s="34" t="str">
        <f>IFERROR(IF(LOOKUP(2,1/((ACTIVITY!$D$10:$D$309=LEFT($D$28,7))*(ACTIVITY!$O$10:$O$309=ROWS($B$40:B255))),ACTIVITY!$I$10:$I$309)=0,"",LOOKUP(2,1/((ACTIVITY!$D$10:$D$309=LEFT($D$28,7))*(ACTIVITY!$O$10:$O$309=ROWS($B$40:B255))),ACTIVITY!$I$10:$I$309)),"")</f>
        <v/>
      </c>
      <c r="H255" s="34"/>
      <c r="I255" s="88" t="str">
        <f>IFERROR(IF(LOOKUP(2,1/((ACTIVITY!$D$10:$D$309=LEFT($D$28,7))*(ACTIVITY!$O$10:$O$309=ROWS($B$40:B255))),ACTIVITY!$J$10:$J$309)=0,"",LOOKUP(2,1/((ACTIVITY!$D$10:$D$309=LEFT($D$28,7))*(ACTIVITY!$O$10:$O$309=ROWS($B$40:B255))),ACTIVITY!$J$10:$J$309)),"")</f>
        <v/>
      </c>
      <c r="J255" s="88"/>
      <c r="K255" s="34" t="str">
        <f>IFERROR(IF(LOOKUP(2,1/((ACTIVITY!$D$10:$D$309=LEFT($D$28,7))*(ACTIVITY!$O$10:$O$309=ROWS($B$40:B255))),ACTIVITY!$K$10:$K$309)=0,"",LOOKUP(2,1/((ACTIVITY!$D$10:$D$309=LEFT($D$28,7))*(ACTIVITY!$O$10:$O$309=ROWS($B$40:B255))),ACTIVITY!$K$10:$K$309)),"")</f>
        <v/>
      </c>
      <c r="L255" s="34" t="str">
        <f>IFERROR(IF(LOOKUP(2,1/((ACTIVITY!$D$10:$D$309=LEFT($D$28,7))*(ACTIVITY!$O$10:$O$309=ROWS($B$40:B255))),ACTIVITY!$L$10:$L$309)=0,"",LOOKUP(2,1/((ACTIVITY!$D$10:$D$309=LEFT($D$28,7))*(ACTIVITY!$O$10:$O$309=ROWS($B$40:B255))),ACTIVITY!$L$10:$L$309)),"")</f>
        <v/>
      </c>
      <c r="M255" s="34"/>
    </row>
    <row r="256" spans="2:13" ht="24" customHeight="1">
      <c r="B256" s="33" t="str">
        <f>IFERROR(IF(LOOKUP(2,1/((ACTIVITY!$D$10:$D$309=LEFT($D$28,7))*(ACTIVITY!$O$10:$O$309=ROWS($B$40:B256))),ACTIVITY!$F$10:$F$309)=0,"",LOOKUP(2,1/((ACTIVITY!$D$10:$D$309=LEFT($D$28,7))*(ACTIVITY!$O$10:$O$309=ROWS($B$40:B256))),ACTIVITY!$F$10:$F$309)),"")</f>
        <v/>
      </c>
      <c r="C256" s="34" t="str">
        <f>IFERROR(IF(LOOKUP(2,1/((ACTIVITY!$D$10:$D$309=LEFT($D$28,7))*(ACTIVITY!$O$10:$O$309=ROWS($B$40:B256))),ACTIVITY!$G$10:$G$309)=0,"",LOOKUP(2,1/((ACTIVITY!$D$10:$D$309=LEFT($D$28,7))*(ACTIVITY!$O$10:$O$309=ROWS($B$40:B256))),ACTIVITY!$G$10:$G$309)),"")</f>
        <v/>
      </c>
      <c r="D256" s="34"/>
      <c r="E256" s="88" t="str">
        <f>IFERROR(IF(LOOKUP(2,1/((ACTIVITY!$D$10:$D$309=LEFT($D$28,7))*(ACTIVITY!$O$10:$O$309=ROWS($B$40:B256))),ACTIVITY!$H$10:$H$309)=0,"",LOOKUP(2,1/((ACTIVITY!$D$10:$D$309=LEFT($D$28,7))*(ACTIVITY!$O$10:$O$309=ROWS($B$40:B256))),ACTIVITY!$H$10:$H$309)),"")</f>
        <v/>
      </c>
      <c r="F256" s="88"/>
      <c r="G256" s="34" t="str">
        <f>IFERROR(IF(LOOKUP(2,1/((ACTIVITY!$D$10:$D$309=LEFT($D$28,7))*(ACTIVITY!$O$10:$O$309=ROWS($B$40:B256))),ACTIVITY!$I$10:$I$309)=0,"",LOOKUP(2,1/((ACTIVITY!$D$10:$D$309=LEFT($D$28,7))*(ACTIVITY!$O$10:$O$309=ROWS($B$40:B256))),ACTIVITY!$I$10:$I$309)),"")</f>
        <v/>
      </c>
      <c r="H256" s="34"/>
      <c r="I256" s="88" t="str">
        <f>IFERROR(IF(LOOKUP(2,1/((ACTIVITY!$D$10:$D$309=LEFT($D$28,7))*(ACTIVITY!$O$10:$O$309=ROWS($B$40:B256))),ACTIVITY!$J$10:$J$309)=0,"",LOOKUP(2,1/((ACTIVITY!$D$10:$D$309=LEFT($D$28,7))*(ACTIVITY!$O$10:$O$309=ROWS($B$40:B256))),ACTIVITY!$J$10:$J$309)),"")</f>
        <v/>
      </c>
      <c r="J256" s="88"/>
      <c r="K256" s="34" t="str">
        <f>IFERROR(IF(LOOKUP(2,1/((ACTIVITY!$D$10:$D$309=LEFT($D$28,7))*(ACTIVITY!$O$10:$O$309=ROWS($B$40:B256))),ACTIVITY!$K$10:$K$309)=0,"",LOOKUP(2,1/((ACTIVITY!$D$10:$D$309=LEFT($D$28,7))*(ACTIVITY!$O$10:$O$309=ROWS($B$40:B256))),ACTIVITY!$K$10:$K$309)),"")</f>
        <v/>
      </c>
      <c r="L256" s="34" t="str">
        <f>IFERROR(IF(LOOKUP(2,1/((ACTIVITY!$D$10:$D$309=LEFT($D$28,7))*(ACTIVITY!$O$10:$O$309=ROWS($B$40:B256))),ACTIVITY!$L$10:$L$309)=0,"",LOOKUP(2,1/((ACTIVITY!$D$10:$D$309=LEFT($D$28,7))*(ACTIVITY!$O$10:$O$309=ROWS($B$40:B256))),ACTIVITY!$L$10:$L$309)),"")</f>
        <v/>
      </c>
      <c r="M256" s="34"/>
    </row>
    <row r="257" spans="2:13" ht="24" customHeight="1">
      <c r="B257" s="33" t="str">
        <f>IFERROR(IF(LOOKUP(2,1/((ACTIVITY!$D$10:$D$309=LEFT($D$28,7))*(ACTIVITY!$O$10:$O$309=ROWS($B$40:B257))),ACTIVITY!$F$10:$F$309)=0,"",LOOKUP(2,1/((ACTIVITY!$D$10:$D$309=LEFT($D$28,7))*(ACTIVITY!$O$10:$O$309=ROWS($B$40:B257))),ACTIVITY!$F$10:$F$309)),"")</f>
        <v/>
      </c>
      <c r="C257" s="34" t="str">
        <f>IFERROR(IF(LOOKUP(2,1/((ACTIVITY!$D$10:$D$309=LEFT($D$28,7))*(ACTIVITY!$O$10:$O$309=ROWS($B$40:B257))),ACTIVITY!$G$10:$G$309)=0,"",LOOKUP(2,1/((ACTIVITY!$D$10:$D$309=LEFT($D$28,7))*(ACTIVITY!$O$10:$O$309=ROWS($B$40:B257))),ACTIVITY!$G$10:$G$309)),"")</f>
        <v/>
      </c>
      <c r="D257" s="34"/>
      <c r="E257" s="88" t="str">
        <f>IFERROR(IF(LOOKUP(2,1/((ACTIVITY!$D$10:$D$309=LEFT($D$28,7))*(ACTIVITY!$O$10:$O$309=ROWS($B$40:B257))),ACTIVITY!$H$10:$H$309)=0,"",LOOKUP(2,1/((ACTIVITY!$D$10:$D$309=LEFT($D$28,7))*(ACTIVITY!$O$10:$O$309=ROWS($B$40:B257))),ACTIVITY!$H$10:$H$309)),"")</f>
        <v/>
      </c>
      <c r="F257" s="88"/>
      <c r="G257" s="34" t="str">
        <f>IFERROR(IF(LOOKUP(2,1/((ACTIVITY!$D$10:$D$309=LEFT($D$28,7))*(ACTIVITY!$O$10:$O$309=ROWS($B$40:B257))),ACTIVITY!$I$10:$I$309)=0,"",LOOKUP(2,1/((ACTIVITY!$D$10:$D$309=LEFT($D$28,7))*(ACTIVITY!$O$10:$O$309=ROWS($B$40:B257))),ACTIVITY!$I$10:$I$309)),"")</f>
        <v/>
      </c>
      <c r="H257" s="34"/>
      <c r="I257" s="88" t="str">
        <f>IFERROR(IF(LOOKUP(2,1/((ACTIVITY!$D$10:$D$309=LEFT($D$28,7))*(ACTIVITY!$O$10:$O$309=ROWS($B$40:B257))),ACTIVITY!$J$10:$J$309)=0,"",LOOKUP(2,1/((ACTIVITY!$D$10:$D$309=LEFT($D$28,7))*(ACTIVITY!$O$10:$O$309=ROWS($B$40:B257))),ACTIVITY!$J$10:$J$309)),"")</f>
        <v/>
      </c>
      <c r="J257" s="88"/>
      <c r="K257" s="34" t="str">
        <f>IFERROR(IF(LOOKUP(2,1/((ACTIVITY!$D$10:$D$309=LEFT($D$28,7))*(ACTIVITY!$O$10:$O$309=ROWS($B$40:B257))),ACTIVITY!$K$10:$K$309)=0,"",LOOKUP(2,1/((ACTIVITY!$D$10:$D$309=LEFT($D$28,7))*(ACTIVITY!$O$10:$O$309=ROWS($B$40:B257))),ACTIVITY!$K$10:$K$309)),"")</f>
        <v/>
      </c>
      <c r="L257" s="34" t="str">
        <f>IFERROR(IF(LOOKUP(2,1/((ACTIVITY!$D$10:$D$309=LEFT($D$28,7))*(ACTIVITY!$O$10:$O$309=ROWS($B$40:B257))),ACTIVITY!$L$10:$L$309)=0,"",LOOKUP(2,1/((ACTIVITY!$D$10:$D$309=LEFT($D$28,7))*(ACTIVITY!$O$10:$O$309=ROWS($B$40:B257))),ACTIVITY!$L$10:$L$309)),"")</f>
        <v/>
      </c>
      <c r="M257" s="34"/>
    </row>
    <row r="258" spans="2:13" ht="24" customHeight="1">
      <c r="B258" s="33" t="str">
        <f>IFERROR(IF(LOOKUP(2,1/((ACTIVITY!$D$10:$D$309=LEFT($D$28,7))*(ACTIVITY!$O$10:$O$309=ROWS($B$40:B258))),ACTIVITY!$F$10:$F$309)=0,"",LOOKUP(2,1/((ACTIVITY!$D$10:$D$309=LEFT($D$28,7))*(ACTIVITY!$O$10:$O$309=ROWS($B$40:B258))),ACTIVITY!$F$10:$F$309)),"")</f>
        <v/>
      </c>
      <c r="C258" s="34" t="str">
        <f>IFERROR(IF(LOOKUP(2,1/((ACTIVITY!$D$10:$D$309=LEFT($D$28,7))*(ACTIVITY!$O$10:$O$309=ROWS($B$40:B258))),ACTIVITY!$G$10:$G$309)=0,"",LOOKUP(2,1/((ACTIVITY!$D$10:$D$309=LEFT($D$28,7))*(ACTIVITY!$O$10:$O$309=ROWS($B$40:B258))),ACTIVITY!$G$10:$G$309)),"")</f>
        <v/>
      </c>
      <c r="D258" s="34"/>
      <c r="E258" s="88" t="str">
        <f>IFERROR(IF(LOOKUP(2,1/((ACTIVITY!$D$10:$D$309=LEFT($D$28,7))*(ACTIVITY!$O$10:$O$309=ROWS($B$40:B258))),ACTIVITY!$H$10:$H$309)=0,"",LOOKUP(2,1/((ACTIVITY!$D$10:$D$309=LEFT($D$28,7))*(ACTIVITY!$O$10:$O$309=ROWS($B$40:B258))),ACTIVITY!$H$10:$H$309)),"")</f>
        <v/>
      </c>
      <c r="F258" s="88"/>
      <c r="G258" s="34" t="str">
        <f>IFERROR(IF(LOOKUP(2,1/((ACTIVITY!$D$10:$D$309=LEFT($D$28,7))*(ACTIVITY!$O$10:$O$309=ROWS($B$40:B258))),ACTIVITY!$I$10:$I$309)=0,"",LOOKUP(2,1/((ACTIVITY!$D$10:$D$309=LEFT($D$28,7))*(ACTIVITY!$O$10:$O$309=ROWS($B$40:B258))),ACTIVITY!$I$10:$I$309)),"")</f>
        <v/>
      </c>
      <c r="H258" s="34"/>
      <c r="I258" s="88" t="str">
        <f>IFERROR(IF(LOOKUP(2,1/((ACTIVITY!$D$10:$D$309=LEFT($D$28,7))*(ACTIVITY!$O$10:$O$309=ROWS($B$40:B258))),ACTIVITY!$J$10:$J$309)=0,"",LOOKUP(2,1/((ACTIVITY!$D$10:$D$309=LEFT($D$28,7))*(ACTIVITY!$O$10:$O$309=ROWS($B$40:B258))),ACTIVITY!$J$10:$J$309)),"")</f>
        <v/>
      </c>
      <c r="J258" s="88"/>
      <c r="K258" s="34" t="str">
        <f>IFERROR(IF(LOOKUP(2,1/((ACTIVITY!$D$10:$D$309=LEFT($D$28,7))*(ACTIVITY!$O$10:$O$309=ROWS($B$40:B258))),ACTIVITY!$K$10:$K$309)=0,"",LOOKUP(2,1/((ACTIVITY!$D$10:$D$309=LEFT($D$28,7))*(ACTIVITY!$O$10:$O$309=ROWS($B$40:B258))),ACTIVITY!$K$10:$K$309)),"")</f>
        <v/>
      </c>
      <c r="L258" s="34" t="str">
        <f>IFERROR(IF(LOOKUP(2,1/((ACTIVITY!$D$10:$D$309=LEFT($D$28,7))*(ACTIVITY!$O$10:$O$309=ROWS($B$40:B258))),ACTIVITY!$L$10:$L$309)=0,"",LOOKUP(2,1/((ACTIVITY!$D$10:$D$309=LEFT($D$28,7))*(ACTIVITY!$O$10:$O$309=ROWS($B$40:B258))),ACTIVITY!$L$10:$L$309)),"")</f>
        <v/>
      </c>
      <c r="M258" s="34"/>
    </row>
    <row r="259" spans="2:13" ht="24" customHeight="1">
      <c r="B259" s="33" t="str">
        <f>IFERROR(IF(LOOKUP(2,1/((ACTIVITY!$D$10:$D$309=LEFT($D$28,7))*(ACTIVITY!$O$10:$O$309=ROWS($B$40:B259))),ACTIVITY!$F$10:$F$309)=0,"",LOOKUP(2,1/((ACTIVITY!$D$10:$D$309=LEFT($D$28,7))*(ACTIVITY!$O$10:$O$309=ROWS($B$40:B259))),ACTIVITY!$F$10:$F$309)),"")</f>
        <v/>
      </c>
      <c r="C259" s="34" t="str">
        <f>IFERROR(IF(LOOKUP(2,1/((ACTIVITY!$D$10:$D$309=LEFT($D$28,7))*(ACTIVITY!$O$10:$O$309=ROWS($B$40:B259))),ACTIVITY!$G$10:$G$309)=0,"",LOOKUP(2,1/((ACTIVITY!$D$10:$D$309=LEFT($D$28,7))*(ACTIVITY!$O$10:$O$309=ROWS($B$40:B259))),ACTIVITY!$G$10:$G$309)),"")</f>
        <v/>
      </c>
      <c r="D259" s="34"/>
      <c r="E259" s="88" t="str">
        <f>IFERROR(IF(LOOKUP(2,1/((ACTIVITY!$D$10:$D$309=LEFT($D$28,7))*(ACTIVITY!$O$10:$O$309=ROWS($B$40:B259))),ACTIVITY!$H$10:$H$309)=0,"",LOOKUP(2,1/((ACTIVITY!$D$10:$D$309=LEFT($D$28,7))*(ACTIVITY!$O$10:$O$309=ROWS($B$40:B259))),ACTIVITY!$H$10:$H$309)),"")</f>
        <v/>
      </c>
      <c r="F259" s="88"/>
      <c r="G259" s="34" t="str">
        <f>IFERROR(IF(LOOKUP(2,1/((ACTIVITY!$D$10:$D$309=LEFT($D$28,7))*(ACTIVITY!$O$10:$O$309=ROWS($B$40:B259))),ACTIVITY!$I$10:$I$309)=0,"",LOOKUP(2,1/((ACTIVITY!$D$10:$D$309=LEFT($D$28,7))*(ACTIVITY!$O$10:$O$309=ROWS($B$40:B259))),ACTIVITY!$I$10:$I$309)),"")</f>
        <v/>
      </c>
      <c r="H259" s="34"/>
      <c r="I259" s="88" t="str">
        <f>IFERROR(IF(LOOKUP(2,1/((ACTIVITY!$D$10:$D$309=LEFT($D$28,7))*(ACTIVITY!$O$10:$O$309=ROWS($B$40:B259))),ACTIVITY!$J$10:$J$309)=0,"",LOOKUP(2,1/((ACTIVITY!$D$10:$D$309=LEFT($D$28,7))*(ACTIVITY!$O$10:$O$309=ROWS($B$40:B259))),ACTIVITY!$J$10:$J$309)),"")</f>
        <v/>
      </c>
      <c r="J259" s="88"/>
      <c r="K259" s="34" t="str">
        <f>IFERROR(IF(LOOKUP(2,1/((ACTIVITY!$D$10:$D$309=LEFT($D$28,7))*(ACTIVITY!$O$10:$O$309=ROWS($B$40:B259))),ACTIVITY!$K$10:$K$309)=0,"",LOOKUP(2,1/((ACTIVITY!$D$10:$D$309=LEFT($D$28,7))*(ACTIVITY!$O$10:$O$309=ROWS($B$40:B259))),ACTIVITY!$K$10:$K$309)),"")</f>
        <v/>
      </c>
      <c r="L259" s="34" t="str">
        <f>IFERROR(IF(LOOKUP(2,1/((ACTIVITY!$D$10:$D$309=LEFT($D$28,7))*(ACTIVITY!$O$10:$O$309=ROWS($B$40:B259))),ACTIVITY!$L$10:$L$309)=0,"",LOOKUP(2,1/((ACTIVITY!$D$10:$D$309=LEFT($D$28,7))*(ACTIVITY!$O$10:$O$309=ROWS($B$40:B259))),ACTIVITY!$L$10:$L$309)),"")</f>
        <v/>
      </c>
      <c r="M259" s="34"/>
    </row>
    <row r="260" spans="2:13" ht="24" customHeight="1">
      <c r="B260" s="33" t="str">
        <f>IFERROR(IF(LOOKUP(2,1/((ACTIVITY!$D$10:$D$309=LEFT($D$28,7))*(ACTIVITY!$O$10:$O$309=ROWS($B$40:B260))),ACTIVITY!$F$10:$F$309)=0,"",LOOKUP(2,1/((ACTIVITY!$D$10:$D$309=LEFT($D$28,7))*(ACTIVITY!$O$10:$O$309=ROWS($B$40:B260))),ACTIVITY!$F$10:$F$309)),"")</f>
        <v/>
      </c>
      <c r="C260" s="34" t="str">
        <f>IFERROR(IF(LOOKUP(2,1/((ACTIVITY!$D$10:$D$309=LEFT($D$28,7))*(ACTIVITY!$O$10:$O$309=ROWS($B$40:B260))),ACTIVITY!$G$10:$G$309)=0,"",LOOKUP(2,1/((ACTIVITY!$D$10:$D$309=LEFT($D$28,7))*(ACTIVITY!$O$10:$O$309=ROWS($B$40:B260))),ACTIVITY!$G$10:$G$309)),"")</f>
        <v/>
      </c>
      <c r="D260" s="34"/>
      <c r="E260" s="88" t="str">
        <f>IFERROR(IF(LOOKUP(2,1/((ACTIVITY!$D$10:$D$309=LEFT($D$28,7))*(ACTIVITY!$O$10:$O$309=ROWS($B$40:B260))),ACTIVITY!$H$10:$H$309)=0,"",LOOKUP(2,1/((ACTIVITY!$D$10:$D$309=LEFT($D$28,7))*(ACTIVITY!$O$10:$O$309=ROWS($B$40:B260))),ACTIVITY!$H$10:$H$309)),"")</f>
        <v/>
      </c>
      <c r="F260" s="88"/>
      <c r="G260" s="34" t="str">
        <f>IFERROR(IF(LOOKUP(2,1/((ACTIVITY!$D$10:$D$309=LEFT($D$28,7))*(ACTIVITY!$O$10:$O$309=ROWS($B$40:B260))),ACTIVITY!$I$10:$I$309)=0,"",LOOKUP(2,1/((ACTIVITY!$D$10:$D$309=LEFT($D$28,7))*(ACTIVITY!$O$10:$O$309=ROWS($B$40:B260))),ACTIVITY!$I$10:$I$309)),"")</f>
        <v/>
      </c>
      <c r="H260" s="34"/>
      <c r="I260" s="88" t="str">
        <f>IFERROR(IF(LOOKUP(2,1/((ACTIVITY!$D$10:$D$309=LEFT($D$28,7))*(ACTIVITY!$O$10:$O$309=ROWS($B$40:B260))),ACTIVITY!$J$10:$J$309)=0,"",LOOKUP(2,1/((ACTIVITY!$D$10:$D$309=LEFT($D$28,7))*(ACTIVITY!$O$10:$O$309=ROWS($B$40:B260))),ACTIVITY!$J$10:$J$309)),"")</f>
        <v/>
      </c>
      <c r="J260" s="88"/>
      <c r="K260" s="34" t="str">
        <f>IFERROR(IF(LOOKUP(2,1/((ACTIVITY!$D$10:$D$309=LEFT($D$28,7))*(ACTIVITY!$O$10:$O$309=ROWS($B$40:B260))),ACTIVITY!$K$10:$K$309)=0,"",LOOKUP(2,1/((ACTIVITY!$D$10:$D$309=LEFT($D$28,7))*(ACTIVITY!$O$10:$O$309=ROWS($B$40:B260))),ACTIVITY!$K$10:$K$309)),"")</f>
        <v/>
      </c>
      <c r="L260" s="34" t="str">
        <f>IFERROR(IF(LOOKUP(2,1/((ACTIVITY!$D$10:$D$309=LEFT($D$28,7))*(ACTIVITY!$O$10:$O$309=ROWS($B$40:B260))),ACTIVITY!$L$10:$L$309)=0,"",LOOKUP(2,1/((ACTIVITY!$D$10:$D$309=LEFT($D$28,7))*(ACTIVITY!$O$10:$O$309=ROWS($B$40:B260))),ACTIVITY!$L$10:$L$309)),"")</f>
        <v/>
      </c>
      <c r="M260" s="34"/>
    </row>
    <row r="261" spans="2:13" ht="24" customHeight="1">
      <c r="B261" s="33" t="str">
        <f>IFERROR(IF(LOOKUP(2,1/((ACTIVITY!$D$10:$D$309=LEFT($D$28,7))*(ACTIVITY!$O$10:$O$309=ROWS($B$40:B261))),ACTIVITY!$F$10:$F$309)=0,"",LOOKUP(2,1/((ACTIVITY!$D$10:$D$309=LEFT($D$28,7))*(ACTIVITY!$O$10:$O$309=ROWS($B$40:B261))),ACTIVITY!$F$10:$F$309)),"")</f>
        <v/>
      </c>
      <c r="C261" s="34" t="str">
        <f>IFERROR(IF(LOOKUP(2,1/((ACTIVITY!$D$10:$D$309=LEFT($D$28,7))*(ACTIVITY!$O$10:$O$309=ROWS($B$40:B261))),ACTIVITY!$G$10:$G$309)=0,"",LOOKUP(2,1/((ACTIVITY!$D$10:$D$309=LEFT($D$28,7))*(ACTIVITY!$O$10:$O$309=ROWS($B$40:B261))),ACTIVITY!$G$10:$G$309)),"")</f>
        <v/>
      </c>
      <c r="D261" s="34"/>
      <c r="E261" s="88" t="str">
        <f>IFERROR(IF(LOOKUP(2,1/((ACTIVITY!$D$10:$D$309=LEFT($D$28,7))*(ACTIVITY!$O$10:$O$309=ROWS($B$40:B261))),ACTIVITY!$H$10:$H$309)=0,"",LOOKUP(2,1/((ACTIVITY!$D$10:$D$309=LEFT($D$28,7))*(ACTIVITY!$O$10:$O$309=ROWS($B$40:B261))),ACTIVITY!$H$10:$H$309)),"")</f>
        <v/>
      </c>
      <c r="F261" s="88"/>
      <c r="G261" s="34" t="str">
        <f>IFERROR(IF(LOOKUP(2,1/((ACTIVITY!$D$10:$D$309=LEFT($D$28,7))*(ACTIVITY!$O$10:$O$309=ROWS($B$40:B261))),ACTIVITY!$I$10:$I$309)=0,"",LOOKUP(2,1/((ACTIVITY!$D$10:$D$309=LEFT($D$28,7))*(ACTIVITY!$O$10:$O$309=ROWS($B$40:B261))),ACTIVITY!$I$10:$I$309)),"")</f>
        <v/>
      </c>
      <c r="H261" s="34"/>
      <c r="I261" s="88" t="str">
        <f>IFERROR(IF(LOOKUP(2,1/((ACTIVITY!$D$10:$D$309=LEFT($D$28,7))*(ACTIVITY!$O$10:$O$309=ROWS($B$40:B261))),ACTIVITY!$J$10:$J$309)=0,"",LOOKUP(2,1/((ACTIVITY!$D$10:$D$309=LEFT($D$28,7))*(ACTIVITY!$O$10:$O$309=ROWS($B$40:B261))),ACTIVITY!$J$10:$J$309)),"")</f>
        <v/>
      </c>
      <c r="J261" s="88"/>
      <c r="K261" s="34" t="str">
        <f>IFERROR(IF(LOOKUP(2,1/((ACTIVITY!$D$10:$D$309=LEFT($D$28,7))*(ACTIVITY!$O$10:$O$309=ROWS($B$40:B261))),ACTIVITY!$K$10:$K$309)=0,"",LOOKUP(2,1/((ACTIVITY!$D$10:$D$309=LEFT($D$28,7))*(ACTIVITY!$O$10:$O$309=ROWS($B$40:B261))),ACTIVITY!$K$10:$K$309)),"")</f>
        <v/>
      </c>
      <c r="L261" s="34" t="str">
        <f>IFERROR(IF(LOOKUP(2,1/((ACTIVITY!$D$10:$D$309=LEFT($D$28,7))*(ACTIVITY!$O$10:$O$309=ROWS($B$40:B261))),ACTIVITY!$L$10:$L$309)=0,"",LOOKUP(2,1/((ACTIVITY!$D$10:$D$309=LEFT($D$28,7))*(ACTIVITY!$O$10:$O$309=ROWS($B$40:B261))),ACTIVITY!$L$10:$L$309)),"")</f>
        <v/>
      </c>
      <c r="M261" s="34"/>
    </row>
    <row r="262" spans="2:13" ht="24" customHeight="1">
      <c r="B262" s="33" t="str">
        <f>IFERROR(IF(LOOKUP(2,1/((ACTIVITY!$D$10:$D$309=LEFT($D$28,7))*(ACTIVITY!$O$10:$O$309=ROWS($B$40:B262))),ACTIVITY!$F$10:$F$309)=0,"",LOOKUP(2,1/((ACTIVITY!$D$10:$D$309=LEFT($D$28,7))*(ACTIVITY!$O$10:$O$309=ROWS($B$40:B262))),ACTIVITY!$F$10:$F$309)),"")</f>
        <v/>
      </c>
      <c r="C262" s="34" t="str">
        <f>IFERROR(IF(LOOKUP(2,1/((ACTIVITY!$D$10:$D$309=LEFT($D$28,7))*(ACTIVITY!$O$10:$O$309=ROWS($B$40:B262))),ACTIVITY!$G$10:$G$309)=0,"",LOOKUP(2,1/((ACTIVITY!$D$10:$D$309=LEFT($D$28,7))*(ACTIVITY!$O$10:$O$309=ROWS($B$40:B262))),ACTIVITY!$G$10:$G$309)),"")</f>
        <v/>
      </c>
      <c r="D262" s="34"/>
      <c r="E262" s="88" t="str">
        <f>IFERROR(IF(LOOKUP(2,1/((ACTIVITY!$D$10:$D$309=LEFT($D$28,7))*(ACTIVITY!$O$10:$O$309=ROWS($B$40:B262))),ACTIVITY!$H$10:$H$309)=0,"",LOOKUP(2,1/((ACTIVITY!$D$10:$D$309=LEFT($D$28,7))*(ACTIVITY!$O$10:$O$309=ROWS($B$40:B262))),ACTIVITY!$H$10:$H$309)),"")</f>
        <v/>
      </c>
      <c r="F262" s="88"/>
      <c r="G262" s="34" t="str">
        <f>IFERROR(IF(LOOKUP(2,1/((ACTIVITY!$D$10:$D$309=LEFT($D$28,7))*(ACTIVITY!$O$10:$O$309=ROWS($B$40:B262))),ACTIVITY!$I$10:$I$309)=0,"",LOOKUP(2,1/((ACTIVITY!$D$10:$D$309=LEFT($D$28,7))*(ACTIVITY!$O$10:$O$309=ROWS($B$40:B262))),ACTIVITY!$I$10:$I$309)),"")</f>
        <v/>
      </c>
      <c r="H262" s="34"/>
      <c r="I262" s="88" t="str">
        <f>IFERROR(IF(LOOKUP(2,1/((ACTIVITY!$D$10:$D$309=LEFT($D$28,7))*(ACTIVITY!$O$10:$O$309=ROWS($B$40:B262))),ACTIVITY!$J$10:$J$309)=0,"",LOOKUP(2,1/((ACTIVITY!$D$10:$D$309=LEFT($D$28,7))*(ACTIVITY!$O$10:$O$309=ROWS($B$40:B262))),ACTIVITY!$J$10:$J$309)),"")</f>
        <v/>
      </c>
      <c r="J262" s="88"/>
      <c r="K262" s="34" t="str">
        <f>IFERROR(IF(LOOKUP(2,1/((ACTIVITY!$D$10:$D$309=LEFT($D$28,7))*(ACTIVITY!$O$10:$O$309=ROWS($B$40:B262))),ACTIVITY!$K$10:$K$309)=0,"",LOOKUP(2,1/((ACTIVITY!$D$10:$D$309=LEFT($D$28,7))*(ACTIVITY!$O$10:$O$309=ROWS($B$40:B262))),ACTIVITY!$K$10:$K$309)),"")</f>
        <v/>
      </c>
      <c r="L262" s="34" t="str">
        <f>IFERROR(IF(LOOKUP(2,1/((ACTIVITY!$D$10:$D$309=LEFT($D$28,7))*(ACTIVITY!$O$10:$O$309=ROWS($B$40:B262))),ACTIVITY!$L$10:$L$309)=0,"",LOOKUP(2,1/((ACTIVITY!$D$10:$D$309=LEFT($D$28,7))*(ACTIVITY!$O$10:$O$309=ROWS($B$40:B262))),ACTIVITY!$L$10:$L$309)),"")</f>
        <v/>
      </c>
      <c r="M262" s="34"/>
    </row>
    <row r="263" spans="2:13" ht="24" customHeight="1">
      <c r="B263" s="33" t="str">
        <f>IFERROR(IF(LOOKUP(2,1/((ACTIVITY!$D$10:$D$309=LEFT($D$28,7))*(ACTIVITY!$O$10:$O$309=ROWS($B$40:B263))),ACTIVITY!$F$10:$F$309)=0,"",LOOKUP(2,1/((ACTIVITY!$D$10:$D$309=LEFT($D$28,7))*(ACTIVITY!$O$10:$O$309=ROWS($B$40:B263))),ACTIVITY!$F$10:$F$309)),"")</f>
        <v/>
      </c>
      <c r="C263" s="34" t="str">
        <f>IFERROR(IF(LOOKUP(2,1/((ACTIVITY!$D$10:$D$309=LEFT($D$28,7))*(ACTIVITY!$O$10:$O$309=ROWS($B$40:B263))),ACTIVITY!$G$10:$G$309)=0,"",LOOKUP(2,1/((ACTIVITY!$D$10:$D$309=LEFT($D$28,7))*(ACTIVITY!$O$10:$O$309=ROWS($B$40:B263))),ACTIVITY!$G$10:$G$309)),"")</f>
        <v/>
      </c>
      <c r="D263" s="34"/>
      <c r="E263" s="88" t="str">
        <f>IFERROR(IF(LOOKUP(2,1/((ACTIVITY!$D$10:$D$309=LEFT($D$28,7))*(ACTIVITY!$O$10:$O$309=ROWS($B$40:B263))),ACTIVITY!$H$10:$H$309)=0,"",LOOKUP(2,1/((ACTIVITY!$D$10:$D$309=LEFT($D$28,7))*(ACTIVITY!$O$10:$O$309=ROWS($B$40:B263))),ACTIVITY!$H$10:$H$309)),"")</f>
        <v/>
      </c>
      <c r="F263" s="88"/>
      <c r="G263" s="34" t="str">
        <f>IFERROR(IF(LOOKUP(2,1/((ACTIVITY!$D$10:$D$309=LEFT($D$28,7))*(ACTIVITY!$O$10:$O$309=ROWS($B$40:B263))),ACTIVITY!$I$10:$I$309)=0,"",LOOKUP(2,1/((ACTIVITY!$D$10:$D$309=LEFT($D$28,7))*(ACTIVITY!$O$10:$O$309=ROWS($B$40:B263))),ACTIVITY!$I$10:$I$309)),"")</f>
        <v/>
      </c>
      <c r="H263" s="34"/>
      <c r="I263" s="88" t="str">
        <f>IFERROR(IF(LOOKUP(2,1/((ACTIVITY!$D$10:$D$309=LEFT($D$28,7))*(ACTIVITY!$O$10:$O$309=ROWS($B$40:B263))),ACTIVITY!$J$10:$J$309)=0,"",LOOKUP(2,1/((ACTIVITY!$D$10:$D$309=LEFT($D$28,7))*(ACTIVITY!$O$10:$O$309=ROWS($B$40:B263))),ACTIVITY!$J$10:$J$309)),"")</f>
        <v/>
      </c>
      <c r="J263" s="88"/>
      <c r="K263" s="34" t="str">
        <f>IFERROR(IF(LOOKUP(2,1/((ACTIVITY!$D$10:$D$309=LEFT($D$28,7))*(ACTIVITY!$O$10:$O$309=ROWS($B$40:B263))),ACTIVITY!$K$10:$K$309)=0,"",LOOKUP(2,1/((ACTIVITY!$D$10:$D$309=LEFT($D$28,7))*(ACTIVITY!$O$10:$O$309=ROWS($B$40:B263))),ACTIVITY!$K$10:$K$309)),"")</f>
        <v/>
      </c>
      <c r="L263" s="34" t="str">
        <f>IFERROR(IF(LOOKUP(2,1/((ACTIVITY!$D$10:$D$309=LEFT($D$28,7))*(ACTIVITY!$O$10:$O$309=ROWS($B$40:B263))),ACTIVITY!$L$10:$L$309)=0,"",LOOKUP(2,1/((ACTIVITY!$D$10:$D$309=LEFT($D$28,7))*(ACTIVITY!$O$10:$O$309=ROWS($B$40:B263))),ACTIVITY!$L$10:$L$309)),"")</f>
        <v/>
      </c>
      <c r="M263" s="34"/>
    </row>
    <row r="264" spans="2:13" ht="24" customHeight="1">
      <c r="B264" s="33" t="str">
        <f>IFERROR(IF(LOOKUP(2,1/((ACTIVITY!$D$10:$D$309=LEFT($D$28,7))*(ACTIVITY!$O$10:$O$309=ROWS($B$40:B264))),ACTIVITY!$F$10:$F$309)=0,"",LOOKUP(2,1/((ACTIVITY!$D$10:$D$309=LEFT($D$28,7))*(ACTIVITY!$O$10:$O$309=ROWS($B$40:B264))),ACTIVITY!$F$10:$F$309)),"")</f>
        <v/>
      </c>
      <c r="C264" s="34" t="str">
        <f>IFERROR(IF(LOOKUP(2,1/((ACTIVITY!$D$10:$D$309=LEFT($D$28,7))*(ACTIVITY!$O$10:$O$309=ROWS($B$40:B264))),ACTIVITY!$G$10:$G$309)=0,"",LOOKUP(2,1/((ACTIVITY!$D$10:$D$309=LEFT($D$28,7))*(ACTIVITY!$O$10:$O$309=ROWS($B$40:B264))),ACTIVITY!$G$10:$G$309)),"")</f>
        <v/>
      </c>
      <c r="D264" s="34"/>
      <c r="E264" s="88" t="str">
        <f>IFERROR(IF(LOOKUP(2,1/((ACTIVITY!$D$10:$D$309=LEFT($D$28,7))*(ACTIVITY!$O$10:$O$309=ROWS($B$40:B264))),ACTIVITY!$H$10:$H$309)=0,"",LOOKUP(2,1/((ACTIVITY!$D$10:$D$309=LEFT($D$28,7))*(ACTIVITY!$O$10:$O$309=ROWS($B$40:B264))),ACTIVITY!$H$10:$H$309)),"")</f>
        <v/>
      </c>
      <c r="F264" s="88"/>
      <c r="G264" s="34" t="str">
        <f>IFERROR(IF(LOOKUP(2,1/((ACTIVITY!$D$10:$D$309=LEFT($D$28,7))*(ACTIVITY!$O$10:$O$309=ROWS($B$40:B264))),ACTIVITY!$I$10:$I$309)=0,"",LOOKUP(2,1/((ACTIVITY!$D$10:$D$309=LEFT($D$28,7))*(ACTIVITY!$O$10:$O$309=ROWS($B$40:B264))),ACTIVITY!$I$10:$I$309)),"")</f>
        <v/>
      </c>
      <c r="H264" s="34"/>
      <c r="I264" s="88" t="str">
        <f>IFERROR(IF(LOOKUP(2,1/((ACTIVITY!$D$10:$D$309=LEFT($D$28,7))*(ACTIVITY!$O$10:$O$309=ROWS($B$40:B264))),ACTIVITY!$J$10:$J$309)=0,"",LOOKUP(2,1/((ACTIVITY!$D$10:$D$309=LEFT($D$28,7))*(ACTIVITY!$O$10:$O$309=ROWS($B$40:B264))),ACTIVITY!$J$10:$J$309)),"")</f>
        <v/>
      </c>
      <c r="J264" s="88"/>
      <c r="K264" s="34" t="str">
        <f>IFERROR(IF(LOOKUP(2,1/((ACTIVITY!$D$10:$D$309=LEFT($D$28,7))*(ACTIVITY!$O$10:$O$309=ROWS($B$40:B264))),ACTIVITY!$K$10:$K$309)=0,"",LOOKUP(2,1/((ACTIVITY!$D$10:$D$309=LEFT($D$28,7))*(ACTIVITY!$O$10:$O$309=ROWS($B$40:B264))),ACTIVITY!$K$10:$K$309)),"")</f>
        <v/>
      </c>
      <c r="L264" s="34" t="str">
        <f>IFERROR(IF(LOOKUP(2,1/((ACTIVITY!$D$10:$D$309=LEFT($D$28,7))*(ACTIVITY!$O$10:$O$309=ROWS($B$40:B264))),ACTIVITY!$L$10:$L$309)=0,"",LOOKUP(2,1/((ACTIVITY!$D$10:$D$309=LEFT($D$28,7))*(ACTIVITY!$O$10:$O$309=ROWS($B$40:B264))),ACTIVITY!$L$10:$L$309)),"")</f>
        <v/>
      </c>
      <c r="M264" s="34"/>
    </row>
    <row r="265" spans="2:13" ht="24" customHeight="1">
      <c r="B265" s="33" t="str">
        <f>IFERROR(IF(LOOKUP(2,1/((ACTIVITY!$D$10:$D$309=LEFT($D$28,7))*(ACTIVITY!$O$10:$O$309=ROWS($B$40:B265))),ACTIVITY!$F$10:$F$309)=0,"",LOOKUP(2,1/((ACTIVITY!$D$10:$D$309=LEFT($D$28,7))*(ACTIVITY!$O$10:$O$309=ROWS($B$40:B265))),ACTIVITY!$F$10:$F$309)),"")</f>
        <v/>
      </c>
      <c r="C265" s="34" t="str">
        <f>IFERROR(IF(LOOKUP(2,1/((ACTIVITY!$D$10:$D$309=LEFT($D$28,7))*(ACTIVITY!$O$10:$O$309=ROWS($B$40:B265))),ACTIVITY!$G$10:$G$309)=0,"",LOOKUP(2,1/((ACTIVITY!$D$10:$D$309=LEFT($D$28,7))*(ACTIVITY!$O$10:$O$309=ROWS($B$40:B265))),ACTIVITY!$G$10:$G$309)),"")</f>
        <v/>
      </c>
      <c r="D265" s="34"/>
      <c r="E265" s="88" t="str">
        <f>IFERROR(IF(LOOKUP(2,1/((ACTIVITY!$D$10:$D$309=LEFT($D$28,7))*(ACTIVITY!$O$10:$O$309=ROWS($B$40:B265))),ACTIVITY!$H$10:$H$309)=0,"",LOOKUP(2,1/((ACTIVITY!$D$10:$D$309=LEFT($D$28,7))*(ACTIVITY!$O$10:$O$309=ROWS($B$40:B265))),ACTIVITY!$H$10:$H$309)),"")</f>
        <v/>
      </c>
      <c r="F265" s="88"/>
      <c r="G265" s="34" t="str">
        <f>IFERROR(IF(LOOKUP(2,1/((ACTIVITY!$D$10:$D$309=LEFT($D$28,7))*(ACTIVITY!$O$10:$O$309=ROWS($B$40:B265))),ACTIVITY!$I$10:$I$309)=0,"",LOOKUP(2,1/((ACTIVITY!$D$10:$D$309=LEFT($D$28,7))*(ACTIVITY!$O$10:$O$309=ROWS($B$40:B265))),ACTIVITY!$I$10:$I$309)),"")</f>
        <v/>
      </c>
      <c r="H265" s="34"/>
      <c r="I265" s="88" t="str">
        <f>IFERROR(IF(LOOKUP(2,1/((ACTIVITY!$D$10:$D$309=LEFT($D$28,7))*(ACTIVITY!$O$10:$O$309=ROWS($B$40:B265))),ACTIVITY!$J$10:$J$309)=0,"",LOOKUP(2,1/((ACTIVITY!$D$10:$D$309=LEFT($D$28,7))*(ACTIVITY!$O$10:$O$309=ROWS($B$40:B265))),ACTIVITY!$J$10:$J$309)),"")</f>
        <v/>
      </c>
      <c r="J265" s="88"/>
      <c r="K265" s="34" t="str">
        <f>IFERROR(IF(LOOKUP(2,1/((ACTIVITY!$D$10:$D$309=LEFT($D$28,7))*(ACTIVITY!$O$10:$O$309=ROWS($B$40:B265))),ACTIVITY!$K$10:$K$309)=0,"",LOOKUP(2,1/((ACTIVITY!$D$10:$D$309=LEFT($D$28,7))*(ACTIVITY!$O$10:$O$309=ROWS($B$40:B265))),ACTIVITY!$K$10:$K$309)),"")</f>
        <v/>
      </c>
      <c r="L265" s="34" t="str">
        <f>IFERROR(IF(LOOKUP(2,1/((ACTIVITY!$D$10:$D$309=LEFT($D$28,7))*(ACTIVITY!$O$10:$O$309=ROWS($B$40:B265))),ACTIVITY!$L$10:$L$309)=0,"",LOOKUP(2,1/((ACTIVITY!$D$10:$D$309=LEFT($D$28,7))*(ACTIVITY!$O$10:$O$309=ROWS($B$40:B265))),ACTIVITY!$L$10:$L$309)),"")</f>
        <v/>
      </c>
      <c r="M265" s="34"/>
    </row>
    <row r="266" spans="2:13" ht="24" customHeight="1">
      <c r="B266" s="33" t="str">
        <f>IFERROR(IF(LOOKUP(2,1/((ACTIVITY!$D$10:$D$309=LEFT($D$28,7))*(ACTIVITY!$O$10:$O$309=ROWS($B$40:B266))),ACTIVITY!$F$10:$F$309)=0,"",LOOKUP(2,1/((ACTIVITY!$D$10:$D$309=LEFT($D$28,7))*(ACTIVITY!$O$10:$O$309=ROWS($B$40:B266))),ACTIVITY!$F$10:$F$309)),"")</f>
        <v/>
      </c>
      <c r="C266" s="34" t="str">
        <f>IFERROR(IF(LOOKUP(2,1/((ACTIVITY!$D$10:$D$309=LEFT($D$28,7))*(ACTIVITY!$O$10:$O$309=ROWS($B$40:B266))),ACTIVITY!$G$10:$G$309)=0,"",LOOKUP(2,1/((ACTIVITY!$D$10:$D$309=LEFT($D$28,7))*(ACTIVITY!$O$10:$O$309=ROWS($B$40:B266))),ACTIVITY!$G$10:$G$309)),"")</f>
        <v/>
      </c>
      <c r="D266" s="34"/>
      <c r="E266" s="88" t="str">
        <f>IFERROR(IF(LOOKUP(2,1/((ACTIVITY!$D$10:$D$309=LEFT($D$28,7))*(ACTIVITY!$O$10:$O$309=ROWS($B$40:B266))),ACTIVITY!$H$10:$H$309)=0,"",LOOKUP(2,1/((ACTIVITY!$D$10:$D$309=LEFT($D$28,7))*(ACTIVITY!$O$10:$O$309=ROWS($B$40:B266))),ACTIVITY!$H$10:$H$309)),"")</f>
        <v/>
      </c>
      <c r="F266" s="88"/>
      <c r="G266" s="34" t="str">
        <f>IFERROR(IF(LOOKUP(2,1/((ACTIVITY!$D$10:$D$309=LEFT($D$28,7))*(ACTIVITY!$O$10:$O$309=ROWS($B$40:B266))),ACTIVITY!$I$10:$I$309)=0,"",LOOKUP(2,1/((ACTIVITY!$D$10:$D$309=LEFT($D$28,7))*(ACTIVITY!$O$10:$O$309=ROWS($B$40:B266))),ACTIVITY!$I$10:$I$309)),"")</f>
        <v/>
      </c>
      <c r="H266" s="34"/>
      <c r="I266" s="88" t="str">
        <f>IFERROR(IF(LOOKUP(2,1/((ACTIVITY!$D$10:$D$309=LEFT($D$28,7))*(ACTIVITY!$O$10:$O$309=ROWS($B$40:B266))),ACTIVITY!$J$10:$J$309)=0,"",LOOKUP(2,1/((ACTIVITY!$D$10:$D$309=LEFT($D$28,7))*(ACTIVITY!$O$10:$O$309=ROWS($B$40:B266))),ACTIVITY!$J$10:$J$309)),"")</f>
        <v/>
      </c>
      <c r="J266" s="88"/>
      <c r="K266" s="34" t="str">
        <f>IFERROR(IF(LOOKUP(2,1/((ACTIVITY!$D$10:$D$309=LEFT($D$28,7))*(ACTIVITY!$O$10:$O$309=ROWS($B$40:B266))),ACTIVITY!$K$10:$K$309)=0,"",LOOKUP(2,1/((ACTIVITY!$D$10:$D$309=LEFT($D$28,7))*(ACTIVITY!$O$10:$O$309=ROWS($B$40:B266))),ACTIVITY!$K$10:$K$309)),"")</f>
        <v/>
      </c>
      <c r="L266" s="34" t="str">
        <f>IFERROR(IF(LOOKUP(2,1/((ACTIVITY!$D$10:$D$309=LEFT($D$28,7))*(ACTIVITY!$O$10:$O$309=ROWS($B$40:B266))),ACTIVITY!$L$10:$L$309)=0,"",LOOKUP(2,1/((ACTIVITY!$D$10:$D$309=LEFT($D$28,7))*(ACTIVITY!$O$10:$O$309=ROWS($B$40:B266))),ACTIVITY!$L$10:$L$309)),"")</f>
        <v/>
      </c>
      <c r="M266" s="34"/>
    </row>
    <row r="267" spans="2:13" ht="24" customHeight="1">
      <c r="B267" s="33" t="str">
        <f>IFERROR(IF(LOOKUP(2,1/((ACTIVITY!$D$10:$D$309=LEFT($D$28,7))*(ACTIVITY!$O$10:$O$309=ROWS($B$40:B267))),ACTIVITY!$F$10:$F$309)=0,"",LOOKUP(2,1/((ACTIVITY!$D$10:$D$309=LEFT($D$28,7))*(ACTIVITY!$O$10:$O$309=ROWS($B$40:B267))),ACTIVITY!$F$10:$F$309)),"")</f>
        <v/>
      </c>
      <c r="C267" s="34" t="str">
        <f>IFERROR(IF(LOOKUP(2,1/((ACTIVITY!$D$10:$D$309=LEFT($D$28,7))*(ACTIVITY!$O$10:$O$309=ROWS($B$40:B267))),ACTIVITY!$G$10:$G$309)=0,"",LOOKUP(2,1/((ACTIVITY!$D$10:$D$309=LEFT($D$28,7))*(ACTIVITY!$O$10:$O$309=ROWS($B$40:B267))),ACTIVITY!$G$10:$G$309)),"")</f>
        <v/>
      </c>
      <c r="D267" s="34"/>
      <c r="E267" s="88" t="str">
        <f>IFERROR(IF(LOOKUP(2,1/((ACTIVITY!$D$10:$D$309=LEFT($D$28,7))*(ACTIVITY!$O$10:$O$309=ROWS($B$40:B267))),ACTIVITY!$H$10:$H$309)=0,"",LOOKUP(2,1/((ACTIVITY!$D$10:$D$309=LEFT($D$28,7))*(ACTIVITY!$O$10:$O$309=ROWS($B$40:B267))),ACTIVITY!$H$10:$H$309)),"")</f>
        <v/>
      </c>
      <c r="F267" s="88"/>
      <c r="G267" s="34" t="str">
        <f>IFERROR(IF(LOOKUP(2,1/((ACTIVITY!$D$10:$D$309=LEFT($D$28,7))*(ACTIVITY!$O$10:$O$309=ROWS($B$40:B267))),ACTIVITY!$I$10:$I$309)=0,"",LOOKUP(2,1/((ACTIVITY!$D$10:$D$309=LEFT($D$28,7))*(ACTIVITY!$O$10:$O$309=ROWS($B$40:B267))),ACTIVITY!$I$10:$I$309)),"")</f>
        <v/>
      </c>
      <c r="H267" s="34"/>
      <c r="I267" s="88" t="str">
        <f>IFERROR(IF(LOOKUP(2,1/((ACTIVITY!$D$10:$D$309=LEFT($D$28,7))*(ACTIVITY!$O$10:$O$309=ROWS($B$40:B267))),ACTIVITY!$J$10:$J$309)=0,"",LOOKUP(2,1/((ACTIVITY!$D$10:$D$309=LEFT($D$28,7))*(ACTIVITY!$O$10:$O$309=ROWS($B$40:B267))),ACTIVITY!$J$10:$J$309)),"")</f>
        <v/>
      </c>
      <c r="J267" s="88"/>
      <c r="K267" s="34" t="str">
        <f>IFERROR(IF(LOOKUP(2,1/((ACTIVITY!$D$10:$D$309=LEFT($D$28,7))*(ACTIVITY!$O$10:$O$309=ROWS($B$40:B267))),ACTIVITY!$K$10:$K$309)=0,"",LOOKUP(2,1/((ACTIVITY!$D$10:$D$309=LEFT($D$28,7))*(ACTIVITY!$O$10:$O$309=ROWS($B$40:B267))),ACTIVITY!$K$10:$K$309)),"")</f>
        <v/>
      </c>
      <c r="L267" s="34" t="str">
        <f>IFERROR(IF(LOOKUP(2,1/((ACTIVITY!$D$10:$D$309=LEFT($D$28,7))*(ACTIVITY!$O$10:$O$309=ROWS($B$40:B267))),ACTIVITY!$L$10:$L$309)=0,"",LOOKUP(2,1/((ACTIVITY!$D$10:$D$309=LEFT($D$28,7))*(ACTIVITY!$O$10:$O$309=ROWS($B$40:B267))),ACTIVITY!$L$10:$L$309)),"")</f>
        <v/>
      </c>
      <c r="M267" s="34"/>
    </row>
    <row r="268" spans="2:13" ht="24" customHeight="1">
      <c r="B268" s="33" t="str">
        <f>IFERROR(IF(LOOKUP(2,1/((ACTIVITY!$D$10:$D$309=LEFT($D$28,7))*(ACTIVITY!$O$10:$O$309=ROWS($B$40:B268))),ACTIVITY!$F$10:$F$309)=0,"",LOOKUP(2,1/((ACTIVITY!$D$10:$D$309=LEFT($D$28,7))*(ACTIVITY!$O$10:$O$309=ROWS($B$40:B268))),ACTIVITY!$F$10:$F$309)),"")</f>
        <v/>
      </c>
      <c r="C268" s="34" t="str">
        <f>IFERROR(IF(LOOKUP(2,1/((ACTIVITY!$D$10:$D$309=LEFT($D$28,7))*(ACTIVITY!$O$10:$O$309=ROWS($B$40:B268))),ACTIVITY!$G$10:$G$309)=0,"",LOOKUP(2,1/((ACTIVITY!$D$10:$D$309=LEFT($D$28,7))*(ACTIVITY!$O$10:$O$309=ROWS($B$40:B268))),ACTIVITY!$G$10:$G$309)),"")</f>
        <v/>
      </c>
      <c r="D268" s="34"/>
      <c r="E268" s="88" t="str">
        <f>IFERROR(IF(LOOKUP(2,1/((ACTIVITY!$D$10:$D$309=LEFT($D$28,7))*(ACTIVITY!$O$10:$O$309=ROWS($B$40:B268))),ACTIVITY!$H$10:$H$309)=0,"",LOOKUP(2,1/((ACTIVITY!$D$10:$D$309=LEFT($D$28,7))*(ACTIVITY!$O$10:$O$309=ROWS($B$40:B268))),ACTIVITY!$H$10:$H$309)),"")</f>
        <v/>
      </c>
      <c r="F268" s="88"/>
      <c r="G268" s="34" t="str">
        <f>IFERROR(IF(LOOKUP(2,1/((ACTIVITY!$D$10:$D$309=LEFT($D$28,7))*(ACTIVITY!$O$10:$O$309=ROWS($B$40:B268))),ACTIVITY!$I$10:$I$309)=0,"",LOOKUP(2,1/((ACTIVITY!$D$10:$D$309=LEFT($D$28,7))*(ACTIVITY!$O$10:$O$309=ROWS($B$40:B268))),ACTIVITY!$I$10:$I$309)),"")</f>
        <v/>
      </c>
      <c r="H268" s="34"/>
      <c r="I268" s="88" t="str">
        <f>IFERROR(IF(LOOKUP(2,1/((ACTIVITY!$D$10:$D$309=LEFT($D$28,7))*(ACTIVITY!$O$10:$O$309=ROWS($B$40:B268))),ACTIVITY!$J$10:$J$309)=0,"",LOOKUP(2,1/((ACTIVITY!$D$10:$D$309=LEFT($D$28,7))*(ACTIVITY!$O$10:$O$309=ROWS($B$40:B268))),ACTIVITY!$J$10:$J$309)),"")</f>
        <v/>
      </c>
      <c r="J268" s="88"/>
      <c r="K268" s="34" t="str">
        <f>IFERROR(IF(LOOKUP(2,1/((ACTIVITY!$D$10:$D$309=LEFT($D$28,7))*(ACTIVITY!$O$10:$O$309=ROWS($B$40:B268))),ACTIVITY!$K$10:$K$309)=0,"",LOOKUP(2,1/((ACTIVITY!$D$10:$D$309=LEFT($D$28,7))*(ACTIVITY!$O$10:$O$309=ROWS($B$40:B268))),ACTIVITY!$K$10:$K$309)),"")</f>
        <v/>
      </c>
      <c r="L268" s="34" t="str">
        <f>IFERROR(IF(LOOKUP(2,1/((ACTIVITY!$D$10:$D$309=LEFT($D$28,7))*(ACTIVITY!$O$10:$O$309=ROWS($B$40:B268))),ACTIVITY!$L$10:$L$309)=0,"",LOOKUP(2,1/((ACTIVITY!$D$10:$D$309=LEFT($D$28,7))*(ACTIVITY!$O$10:$O$309=ROWS($B$40:B268))),ACTIVITY!$L$10:$L$309)),"")</f>
        <v/>
      </c>
      <c r="M268" s="34"/>
    </row>
    <row r="269" spans="2:13" ht="24" customHeight="1">
      <c r="B269" s="33" t="str">
        <f>IFERROR(IF(LOOKUP(2,1/((ACTIVITY!$D$10:$D$309=LEFT($D$28,7))*(ACTIVITY!$O$10:$O$309=ROWS($B$40:B269))),ACTIVITY!$F$10:$F$309)=0,"",LOOKUP(2,1/((ACTIVITY!$D$10:$D$309=LEFT($D$28,7))*(ACTIVITY!$O$10:$O$309=ROWS($B$40:B269))),ACTIVITY!$F$10:$F$309)),"")</f>
        <v/>
      </c>
      <c r="C269" s="34" t="str">
        <f>IFERROR(IF(LOOKUP(2,1/((ACTIVITY!$D$10:$D$309=LEFT($D$28,7))*(ACTIVITY!$O$10:$O$309=ROWS($B$40:B269))),ACTIVITY!$G$10:$G$309)=0,"",LOOKUP(2,1/((ACTIVITY!$D$10:$D$309=LEFT($D$28,7))*(ACTIVITY!$O$10:$O$309=ROWS($B$40:B269))),ACTIVITY!$G$10:$G$309)),"")</f>
        <v/>
      </c>
      <c r="D269" s="34"/>
      <c r="E269" s="88" t="str">
        <f>IFERROR(IF(LOOKUP(2,1/((ACTIVITY!$D$10:$D$309=LEFT($D$28,7))*(ACTIVITY!$O$10:$O$309=ROWS($B$40:B269))),ACTIVITY!$H$10:$H$309)=0,"",LOOKUP(2,1/((ACTIVITY!$D$10:$D$309=LEFT($D$28,7))*(ACTIVITY!$O$10:$O$309=ROWS($B$40:B269))),ACTIVITY!$H$10:$H$309)),"")</f>
        <v/>
      </c>
      <c r="F269" s="88"/>
      <c r="G269" s="34" t="str">
        <f>IFERROR(IF(LOOKUP(2,1/((ACTIVITY!$D$10:$D$309=LEFT($D$28,7))*(ACTIVITY!$O$10:$O$309=ROWS($B$40:B269))),ACTIVITY!$I$10:$I$309)=0,"",LOOKUP(2,1/((ACTIVITY!$D$10:$D$309=LEFT($D$28,7))*(ACTIVITY!$O$10:$O$309=ROWS($B$40:B269))),ACTIVITY!$I$10:$I$309)),"")</f>
        <v/>
      </c>
      <c r="H269" s="34"/>
      <c r="I269" s="88" t="str">
        <f>IFERROR(IF(LOOKUP(2,1/((ACTIVITY!$D$10:$D$309=LEFT($D$28,7))*(ACTIVITY!$O$10:$O$309=ROWS($B$40:B269))),ACTIVITY!$J$10:$J$309)=0,"",LOOKUP(2,1/((ACTIVITY!$D$10:$D$309=LEFT($D$28,7))*(ACTIVITY!$O$10:$O$309=ROWS($B$40:B269))),ACTIVITY!$J$10:$J$309)),"")</f>
        <v/>
      </c>
      <c r="J269" s="88"/>
      <c r="K269" s="34" t="str">
        <f>IFERROR(IF(LOOKUP(2,1/((ACTIVITY!$D$10:$D$309=LEFT($D$28,7))*(ACTIVITY!$O$10:$O$309=ROWS($B$40:B269))),ACTIVITY!$K$10:$K$309)=0,"",LOOKUP(2,1/((ACTIVITY!$D$10:$D$309=LEFT($D$28,7))*(ACTIVITY!$O$10:$O$309=ROWS($B$40:B269))),ACTIVITY!$K$10:$K$309)),"")</f>
        <v/>
      </c>
      <c r="L269" s="34" t="str">
        <f>IFERROR(IF(LOOKUP(2,1/((ACTIVITY!$D$10:$D$309=LEFT($D$28,7))*(ACTIVITY!$O$10:$O$309=ROWS($B$40:B269))),ACTIVITY!$L$10:$L$309)=0,"",LOOKUP(2,1/((ACTIVITY!$D$10:$D$309=LEFT($D$28,7))*(ACTIVITY!$O$10:$O$309=ROWS($B$40:B269))),ACTIVITY!$L$10:$L$309)),"")</f>
        <v/>
      </c>
      <c r="M269" s="34"/>
    </row>
    <row r="270" spans="2:13" ht="24" customHeight="1">
      <c r="B270" s="33" t="str">
        <f>IFERROR(IF(LOOKUP(2,1/((ACTIVITY!$D$10:$D$309=LEFT($D$28,7))*(ACTIVITY!$O$10:$O$309=ROWS($B$40:B270))),ACTIVITY!$F$10:$F$309)=0,"",LOOKUP(2,1/((ACTIVITY!$D$10:$D$309=LEFT($D$28,7))*(ACTIVITY!$O$10:$O$309=ROWS($B$40:B270))),ACTIVITY!$F$10:$F$309)),"")</f>
        <v/>
      </c>
      <c r="C270" s="34" t="str">
        <f>IFERROR(IF(LOOKUP(2,1/((ACTIVITY!$D$10:$D$309=LEFT($D$28,7))*(ACTIVITY!$O$10:$O$309=ROWS($B$40:B270))),ACTIVITY!$G$10:$G$309)=0,"",LOOKUP(2,1/((ACTIVITY!$D$10:$D$309=LEFT($D$28,7))*(ACTIVITY!$O$10:$O$309=ROWS($B$40:B270))),ACTIVITY!$G$10:$G$309)),"")</f>
        <v/>
      </c>
      <c r="D270" s="34"/>
      <c r="E270" s="88" t="str">
        <f>IFERROR(IF(LOOKUP(2,1/((ACTIVITY!$D$10:$D$309=LEFT($D$28,7))*(ACTIVITY!$O$10:$O$309=ROWS($B$40:B270))),ACTIVITY!$H$10:$H$309)=0,"",LOOKUP(2,1/((ACTIVITY!$D$10:$D$309=LEFT($D$28,7))*(ACTIVITY!$O$10:$O$309=ROWS($B$40:B270))),ACTIVITY!$H$10:$H$309)),"")</f>
        <v/>
      </c>
      <c r="F270" s="88"/>
      <c r="G270" s="34" t="str">
        <f>IFERROR(IF(LOOKUP(2,1/((ACTIVITY!$D$10:$D$309=LEFT($D$28,7))*(ACTIVITY!$O$10:$O$309=ROWS($B$40:B270))),ACTIVITY!$I$10:$I$309)=0,"",LOOKUP(2,1/((ACTIVITY!$D$10:$D$309=LEFT($D$28,7))*(ACTIVITY!$O$10:$O$309=ROWS($B$40:B270))),ACTIVITY!$I$10:$I$309)),"")</f>
        <v/>
      </c>
      <c r="H270" s="34"/>
      <c r="I270" s="88" t="str">
        <f>IFERROR(IF(LOOKUP(2,1/((ACTIVITY!$D$10:$D$309=LEFT($D$28,7))*(ACTIVITY!$O$10:$O$309=ROWS($B$40:B270))),ACTIVITY!$J$10:$J$309)=0,"",LOOKUP(2,1/((ACTIVITY!$D$10:$D$309=LEFT($D$28,7))*(ACTIVITY!$O$10:$O$309=ROWS($B$40:B270))),ACTIVITY!$J$10:$J$309)),"")</f>
        <v/>
      </c>
      <c r="J270" s="88"/>
      <c r="K270" s="34" t="str">
        <f>IFERROR(IF(LOOKUP(2,1/((ACTIVITY!$D$10:$D$309=LEFT($D$28,7))*(ACTIVITY!$O$10:$O$309=ROWS($B$40:B270))),ACTIVITY!$K$10:$K$309)=0,"",LOOKUP(2,1/((ACTIVITY!$D$10:$D$309=LEFT($D$28,7))*(ACTIVITY!$O$10:$O$309=ROWS($B$40:B270))),ACTIVITY!$K$10:$K$309)),"")</f>
        <v/>
      </c>
      <c r="L270" s="34" t="str">
        <f>IFERROR(IF(LOOKUP(2,1/((ACTIVITY!$D$10:$D$309=LEFT($D$28,7))*(ACTIVITY!$O$10:$O$309=ROWS($B$40:B270))),ACTIVITY!$L$10:$L$309)=0,"",LOOKUP(2,1/((ACTIVITY!$D$10:$D$309=LEFT($D$28,7))*(ACTIVITY!$O$10:$O$309=ROWS($B$40:B270))),ACTIVITY!$L$10:$L$309)),"")</f>
        <v/>
      </c>
      <c r="M270" s="34"/>
    </row>
    <row r="271" spans="2:13" ht="24" customHeight="1">
      <c r="B271" s="33" t="str">
        <f>IFERROR(IF(LOOKUP(2,1/((ACTIVITY!$D$10:$D$309=LEFT($D$28,7))*(ACTIVITY!$O$10:$O$309=ROWS($B$40:B271))),ACTIVITY!$F$10:$F$309)=0,"",LOOKUP(2,1/((ACTIVITY!$D$10:$D$309=LEFT($D$28,7))*(ACTIVITY!$O$10:$O$309=ROWS($B$40:B271))),ACTIVITY!$F$10:$F$309)),"")</f>
        <v/>
      </c>
      <c r="C271" s="34" t="str">
        <f>IFERROR(IF(LOOKUP(2,1/((ACTIVITY!$D$10:$D$309=LEFT($D$28,7))*(ACTIVITY!$O$10:$O$309=ROWS($B$40:B271))),ACTIVITY!$G$10:$G$309)=0,"",LOOKUP(2,1/((ACTIVITY!$D$10:$D$309=LEFT($D$28,7))*(ACTIVITY!$O$10:$O$309=ROWS($B$40:B271))),ACTIVITY!$G$10:$G$309)),"")</f>
        <v/>
      </c>
      <c r="D271" s="34"/>
      <c r="E271" s="88" t="str">
        <f>IFERROR(IF(LOOKUP(2,1/((ACTIVITY!$D$10:$D$309=LEFT($D$28,7))*(ACTIVITY!$O$10:$O$309=ROWS($B$40:B271))),ACTIVITY!$H$10:$H$309)=0,"",LOOKUP(2,1/((ACTIVITY!$D$10:$D$309=LEFT($D$28,7))*(ACTIVITY!$O$10:$O$309=ROWS($B$40:B271))),ACTIVITY!$H$10:$H$309)),"")</f>
        <v/>
      </c>
      <c r="F271" s="88"/>
      <c r="G271" s="34" t="str">
        <f>IFERROR(IF(LOOKUP(2,1/((ACTIVITY!$D$10:$D$309=LEFT($D$28,7))*(ACTIVITY!$O$10:$O$309=ROWS($B$40:B271))),ACTIVITY!$I$10:$I$309)=0,"",LOOKUP(2,1/((ACTIVITY!$D$10:$D$309=LEFT($D$28,7))*(ACTIVITY!$O$10:$O$309=ROWS($B$40:B271))),ACTIVITY!$I$10:$I$309)),"")</f>
        <v/>
      </c>
      <c r="H271" s="34"/>
      <c r="I271" s="88" t="str">
        <f>IFERROR(IF(LOOKUP(2,1/((ACTIVITY!$D$10:$D$309=LEFT($D$28,7))*(ACTIVITY!$O$10:$O$309=ROWS($B$40:B271))),ACTIVITY!$J$10:$J$309)=0,"",LOOKUP(2,1/((ACTIVITY!$D$10:$D$309=LEFT($D$28,7))*(ACTIVITY!$O$10:$O$309=ROWS($B$40:B271))),ACTIVITY!$J$10:$J$309)),"")</f>
        <v/>
      </c>
      <c r="J271" s="88"/>
      <c r="K271" s="34" t="str">
        <f>IFERROR(IF(LOOKUP(2,1/((ACTIVITY!$D$10:$D$309=LEFT($D$28,7))*(ACTIVITY!$O$10:$O$309=ROWS($B$40:B271))),ACTIVITY!$K$10:$K$309)=0,"",LOOKUP(2,1/((ACTIVITY!$D$10:$D$309=LEFT($D$28,7))*(ACTIVITY!$O$10:$O$309=ROWS($B$40:B271))),ACTIVITY!$K$10:$K$309)),"")</f>
        <v/>
      </c>
      <c r="L271" s="34" t="str">
        <f>IFERROR(IF(LOOKUP(2,1/((ACTIVITY!$D$10:$D$309=LEFT($D$28,7))*(ACTIVITY!$O$10:$O$309=ROWS($B$40:B271))),ACTIVITY!$L$10:$L$309)=0,"",LOOKUP(2,1/((ACTIVITY!$D$10:$D$309=LEFT($D$28,7))*(ACTIVITY!$O$10:$O$309=ROWS($B$40:B271))),ACTIVITY!$L$10:$L$309)),"")</f>
        <v/>
      </c>
      <c r="M271" s="34"/>
    </row>
    <row r="272" spans="2:13" ht="24" customHeight="1">
      <c r="B272" s="33" t="str">
        <f>IFERROR(IF(LOOKUP(2,1/((ACTIVITY!$D$10:$D$309=LEFT($D$28,7))*(ACTIVITY!$O$10:$O$309=ROWS($B$40:B272))),ACTIVITY!$F$10:$F$309)=0,"",LOOKUP(2,1/((ACTIVITY!$D$10:$D$309=LEFT($D$28,7))*(ACTIVITY!$O$10:$O$309=ROWS($B$40:B272))),ACTIVITY!$F$10:$F$309)),"")</f>
        <v/>
      </c>
      <c r="C272" s="34" t="str">
        <f>IFERROR(IF(LOOKUP(2,1/((ACTIVITY!$D$10:$D$309=LEFT($D$28,7))*(ACTIVITY!$O$10:$O$309=ROWS($B$40:B272))),ACTIVITY!$G$10:$G$309)=0,"",LOOKUP(2,1/((ACTIVITY!$D$10:$D$309=LEFT($D$28,7))*(ACTIVITY!$O$10:$O$309=ROWS($B$40:B272))),ACTIVITY!$G$10:$G$309)),"")</f>
        <v/>
      </c>
      <c r="D272" s="34"/>
      <c r="E272" s="88" t="str">
        <f>IFERROR(IF(LOOKUP(2,1/((ACTIVITY!$D$10:$D$309=LEFT($D$28,7))*(ACTIVITY!$O$10:$O$309=ROWS($B$40:B272))),ACTIVITY!$H$10:$H$309)=0,"",LOOKUP(2,1/((ACTIVITY!$D$10:$D$309=LEFT($D$28,7))*(ACTIVITY!$O$10:$O$309=ROWS($B$40:B272))),ACTIVITY!$H$10:$H$309)),"")</f>
        <v/>
      </c>
      <c r="F272" s="88"/>
      <c r="G272" s="34" t="str">
        <f>IFERROR(IF(LOOKUP(2,1/((ACTIVITY!$D$10:$D$309=LEFT($D$28,7))*(ACTIVITY!$O$10:$O$309=ROWS($B$40:B272))),ACTIVITY!$I$10:$I$309)=0,"",LOOKUP(2,1/((ACTIVITY!$D$10:$D$309=LEFT($D$28,7))*(ACTIVITY!$O$10:$O$309=ROWS($B$40:B272))),ACTIVITY!$I$10:$I$309)),"")</f>
        <v/>
      </c>
      <c r="H272" s="34"/>
      <c r="I272" s="88" t="str">
        <f>IFERROR(IF(LOOKUP(2,1/((ACTIVITY!$D$10:$D$309=LEFT($D$28,7))*(ACTIVITY!$O$10:$O$309=ROWS($B$40:B272))),ACTIVITY!$J$10:$J$309)=0,"",LOOKUP(2,1/((ACTIVITY!$D$10:$D$309=LEFT($D$28,7))*(ACTIVITY!$O$10:$O$309=ROWS($B$40:B272))),ACTIVITY!$J$10:$J$309)),"")</f>
        <v/>
      </c>
      <c r="J272" s="88"/>
      <c r="K272" s="34" t="str">
        <f>IFERROR(IF(LOOKUP(2,1/((ACTIVITY!$D$10:$D$309=LEFT($D$28,7))*(ACTIVITY!$O$10:$O$309=ROWS($B$40:B272))),ACTIVITY!$K$10:$K$309)=0,"",LOOKUP(2,1/((ACTIVITY!$D$10:$D$309=LEFT($D$28,7))*(ACTIVITY!$O$10:$O$309=ROWS($B$40:B272))),ACTIVITY!$K$10:$K$309)),"")</f>
        <v/>
      </c>
      <c r="L272" s="34" t="str">
        <f>IFERROR(IF(LOOKUP(2,1/((ACTIVITY!$D$10:$D$309=LEFT($D$28,7))*(ACTIVITY!$O$10:$O$309=ROWS($B$40:B272))),ACTIVITY!$L$10:$L$309)=0,"",LOOKUP(2,1/((ACTIVITY!$D$10:$D$309=LEFT($D$28,7))*(ACTIVITY!$O$10:$O$309=ROWS($B$40:B272))),ACTIVITY!$L$10:$L$309)),"")</f>
        <v/>
      </c>
      <c r="M272" s="34"/>
    </row>
    <row r="273" spans="2:13" ht="24" customHeight="1">
      <c r="B273" s="33" t="str">
        <f>IFERROR(IF(LOOKUP(2,1/((ACTIVITY!$D$10:$D$309=LEFT($D$28,7))*(ACTIVITY!$O$10:$O$309=ROWS($B$40:B273))),ACTIVITY!$F$10:$F$309)=0,"",LOOKUP(2,1/((ACTIVITY!$D$10:$D$309=LEFT($D$28,7))*(ACTIVITY!$O$10:$O$309=ROWS($B$40:B273))),ACTIVITY!$F$10:$F$309)),"")</f>
        <v/>
      </c>
      <c r="C273" s="34" t="str">
        <f>IFERROR(IF(LOOKUP(2,1/((ACTIVITY!$D$10:$D$309=LEFT($D$28,7))*(ACTIVITY!$O$10:$O$309=ROWS($B$40:B273))),ACTIVITY!$G$10:$G$309)=0,"",LOOKUP(2,1/((ACTIVITY!$D$10:$D$309=LEFT($D$28,7))*(ACTIVITY!$O$10:$O$309=ROWS($B$40:B273))),ACTIVITY!$G$10:$G$309)),"")</f>
        <v/>
      </c>
      <c r="D273" s="34"/>
      <c r="E273" s="88" t="str">
        <f>IFERROR(IF(LOOKUP(2,1/((ACTIVITY!$D$10:$D$309=LEFT($D$28,7))*(ACTIVITY!$O$10:$O$309=ROWS($B$40:B273))),ACTIVITY!$H$10:$H$309)=0,"",LOOKUP(2,1/((ACTIVITY!$D$10:$D$309=LEFT($D$28,7))*(ACTIVITY!$O$10:$O$309=ROWS($B$40:B273))),ACTIVITY!$H$10:$H$309)),"")</f>
        <v/>
      </c>
      <c r="F273" s="88"/>
      <c r="G273" s="34" t="str">
        <f>IFERROR(IF(LOOKUP(2,1/((ACTIVITY!$D$10:$D$309=LEFT($D$28,7))*(ACTIVITY!$O$10:$O$309=ROWS($B$40:B273))),ACTIVITY!$I$10:$I$309)=0,"",LOOKUP(2,1/((ACTIVITY!$D$10:$D$309=LEFT($D$28,7))*(ACTIVITY!$O$10:$O$309=ROWS($B$40:B273))),ACTIVITY!$I$10:$I$309)),"")</f>
        <v/>
      </c>
      <c r="H273" s="34"/>
      <c r="I273" s="88" t="str">
        <f>IFERROR(IF(LOOKUP(2,1/((ACTIVITY!$D$10:$D$309=LEFT($D$28,7))*(ACTIVITY!$O$10:$O$309=ROWS($B$40:B273))),ACTIVITY!$J$10:$J$309)=0,"",LOOKUP(2,1/((ACTIVITY!$D$10:$D$309=LEFT($D$28,7))*(ACTIVITY!$O$10:$O$309=ROWS($B$40:B273))),ACTIVITY!$J$10:$J$309)),"")</f>
        <v/>
      </c>
      <c r="J273" s="88"/>
      <c r="K273" s="34" t="str">
        <f>IFERROR(IF(LOOKUP(2,1/((ACTIVITY!$D$10:$D$309=LEFT($D$28,7))*(ACTIVITY!$O$10:$O$309=ROWS($B$40:B273))),ACTIVITY!$K$10:$K$309)=0,"",LOOKUP(2,1/((ACTIVITY!$D$10:$D$309=LEFT($D$28,7))*(ACTIVITY!$O$10:$O$309=ROWS($B$40:B273))),ACTIVITY!$K$10:$K$309)),"")</f>
        <v/>
      </c>
      <c r="L273" s="34" t="str">
        <f>IFERROR(IF(LOOKUP(2,1/((ACTIVITY!$D$10:$D$309=LEFT($D$28,7))*(ACTIVITY!$O$10:$O$309=ROWS($B$40:B273))),ACTIVITY!$L$10:$L$309)=0,"",LOOKUP(2,1/((ACTIVITY!$D$10:$D$309=LEFT($D$28,7))*(ACTIVITY!$O$10:$O$309=ROWS($B$40:B273))),ACTIVITY!$L$10:$L$309)),"")</f>
        <v/>
      </c>
      <c r="M273" s="34"/>
    </row>
    <row r="274" spans="2:13" ht="24" customHeight="1">
      <c r="B274" s="33" t="str">
        <f>IFERROR(IF(LOOKUP(2,1/((ACTIVITY!$D$10:$D$309=LEFT($D$28,7))*(ACTIVITY!$O$10:$O$309=ROWS($B$40:B274))),ACTIVITY!$F$10:$F$309)=0,"",LOOKUP(2,1/((ACTIVITY!$D$10:$D$309=LEFT($D$28,7))*(ACTIVITY!$O$10:$O$309=ROWS($B$40:B274))),ACTIVITY!$F$10:$F$309)),"")</f>
        <v/>
      </c>
      <c r="C274" s="34" t="str">
        <f>IFERROR(IF(LOOKUP(2,1/((ACTIVITY!$D$10:$D$309=LEFT($D$28,7))*(ACTIVITY!$O$10:$O$309=ROWS($B$40:B274))),ACTIVITY!$G$10:$G$309)=0,"",LOOKUP(2,1/((ACTIVITY!$D$10:$D$309=LEFT($D$28,7))*(ACTIVITY!$O$10:$O$309=ROWS($B$40:B274))),ACTIVITY!$G$10:$G$309)),"")</f>
        <v/>
      </c>
      <c r="D274" s="34"/>
      <c r="E274" s="88" t="str">
        <f>IFERROR(IF(LOOKUP(2,1/((ACTIVITY!$D$10:$D$309=LEFT($D$28,7))*(ACTIVITY!$O$10:$O$309=ROWS($B$40:B274))),ACTIVITY!$H$10:$H$309)=0,"",LOOKUP(2,1/((ACTIVITY!$D$10:$D$309=LEFT($D$28,7))*(ACTIVITY!$O$10:$O$309=ROWS($B$40:B274))),ACTIVITY!$H$10:$H$309)),"")</f>
        <v/>
      </c>
      <c r="F274" s="88"/>
      <c r="G274" s="34" t="str">
        <f>IFERROR(IF(LOOKUP(2,1/((ACTIVITY!$D$10:$D$309=LEFT($D$28,7))*(ACTIVITY!$O$10:$O$309=ROWS($B$40:B274))),ACTIVITY!$I$10:$I$309)=0,"",LOOKUP(2,1/((ACTIVITY!$D$10:$D$309=LEFT($D$28,7))*(ACTIVITY!$O$10:$O$309=ROWS($B$40:B274))),ACTIVITY!$I$10:$I$309)),"")</f>
        <v/>
      </c>
      <c r="H274" s="34"/>
      <c r="I274" s="88" t="str">
        <f>IFERROR(IF(LOOKUP(2,1/((ACTIVITY!$D$10:$D$309=LEFT($D$28,7))*(ACTIVITY!$O$10:$O$309=ROWS($B$40:B274))),ACTIVITY!$J$10:$J$309)=0,"",LOOKUP(2,1/((ACTIVITY!$D$10:$D$309=LEFT($D$28,7))*(ACTIVITY!$O$10:$O$309=ROWS($B$40:B274))),ACTIVITY!$J$10:$J$309)),"")</f>
        <v/>
      </c>
      <c r="J274" s="88"/>
      <c r="K274" s="34" t="str">
        <f>IFERROR(IF(LOOKUP(2,1/((ACTIVITY!$D$10:$D$309=LEFT($D$28,7))*(ACTIVITY!$O$10:$O$309=ROWS($B$40:B274))),ACTIVITY!$K$10:$K$309)=0,"",LOOKUP(2,1/((ACTIVITY!$D$10:$D$309=LEFT($D$28,7))*(ACTIVITY!$O$10:$O$309=ROWS($B$40:B274))),ACTIVITY!$K$10:$K$309)),"")</f>
        <v/>
      </c>
      <c r="L274" s="34" t="str">
        <f>IFERROR(IF(LOOKUP(2,1/((ACTIVITY!$D$10:$D$309=LEFT($D$28,7))*(ACTIVITY!$O$10:$O$309=ROWS($B$40:B274))),ACTIVITY!$L$10:$L$309)=0,"",LOOKUP(2,1/((ACTIVITY!$D$10:$D$309=LEFT($D$28,7))*(ACTIVITY!$O$10:$O$309=ROWS($B$40:B274))),ACTIVITY!$L$10:$L$309)),"")</f>
        <v/>
      </c>
      <c r="M274" s="34"/>
    </row>
    <row r="275" spans="2:13" ht="24" customHeight="1">
      <c r="B275" s="33" t="str">
        <f>IFERROR(IF(LOOKUP(2,1/((ACTIVITY!$D$10:$D$309=LEFT($D$28,7))*(ACTIVITY!$O$10:$O$309=ROWS($B$40:B275))),ACTIVITY!$F$10:$F$309)=0,"",LOOKUP(2,1/((ACTIVITY!$D$10:$D$309=LEFT($D$28,7))*(ACTIVITY!$O$10:$O$309=ROWS($B$40:B275))),ACTIVITY!$F$10:$F$309)),"")</f>
        <v/>
      </c>
      <c r="C275" s="34" t="str">
        <f>IFERROR(IF(LOOKUP(2,1/((ACTIVITY!$D$10:$D$309=LEFT($D$28,7))*(ACTIVITY!$O$10:$O$309=ROWS($B$40:B275))),ACTIVITY!$G$10:$G$309)=0,"",LOOKUP(2,1/((ACTIVITY!$D$10:$D$309=LEFT($D$28,7))*(ACTIVITY!$O$10:$O$309=ROWS($B$40:B275))),ACTIVITY!$G$10:$G$309)),"")</f>
        <v/>
      </c>
      <c r="D275" s="34"/>
      <c r="E275" s="88" t="str">
        <f>IFERROR(IF(LOOKUP(2,1/((ACTIVITY!$D$10:$D$309=LEFT($D$28,7))*(ACTIVITY!$O$10:$O$309=ROWS($B$40:B275))),ACTIVITY!$H$10:$H$309)=0,"",LOOKUP(2,1/((ACTIVITY!$D$10:$D$309=LEFT($D$28,7))*(ACTIVITY!$O$10:$O$309=ROWS($B$40:B275))),ACTIVITY!$H$10:$H$309)),"")</f>
        <v/>
      </c>
      <c r="F275" s="88"/>
      <c r="G275" s="34" t="str">
        <f>IFERROR(IF(LOOKUP(2,1/((ACTIVITY!$D$10:$D$309=LEFT($D$28,7))*(ACTIVITY!$O$10:$O$309=ROWS($B$40:B275))),ACTIVITY!$I$10:$I$309)=0,"",LOOKUP(2,1/((ACTIVITY!$D$10:$D$309=LEFT($D$28,7))*(ACTIVITY!$O$10:$O$309=ROWS($B$40:B275))),ACTIVITY!$I$10:$I$309)),"")</f>
        <v/>
      </c>
      <c r="H275" s="34"/>
      <c r="I275" s="88" t="str">
        <f>IFERROR(IF(LOOKUP(2,1/((ACTIVITY!$D$10:$D$309=LEFT($D$28,7))*(ACTIVITY!$O$10:$O$309=ROWS($B$40:B275))),ACTIVITY!$J$10:$J$309)=0,"",LOOKUP(2,1/((ACTIVITY!$D$10:$D$309=LEFT($D$28,7))*(ACTIVITY!$O$10:$O$309=ROWS($B$40:B275))),ACTIVITY!$J$10:$J$309)),"")</f>
        <v/>
      </c>
      <c r="J275" s="88"/>
      <c r="K275" s="34" t="str">
        <f>IFERROR(IF(LOOKUP(2,1/((ACTIVITY!$D$10:$D$309=LEFT($D$28,7))*(ACTIVITY!$O$10:$O$309=ROWS($B$40:B275))),ACTIVITY!$K$10:$K$309)=0,"",LOOKUP(2,1/((ACTIVITY!$D$10:$D$309=LEFT($D$28,7))*(ACTIVITY!$O$10:$O$309=ROWS($B$40:B275))),ACTIVITY!$K$10:$K$309)),"")</f>
        <v/>
      </c>
      <c r="L275" s="34" t="str">
        <f>IFERROR(IF(LOOKUP(2,1/((ACTIVITY!$D$10:$D$309=LEFT($D$28,7))*(ACTIVITY!$O$10:$O$309=ROWS($B$40:B275))),ACTIVITY!$L$10:$L$309)=0,"",LOOKUP(2,1/((ACTIVITY!$D$10:$D$309=LEFT($D$28,7))*(ACTIVITY!$O$10:$O$309=ROWS($B$40:B275))),ACTIVITY!$L$10:$L$309)),"")</f>
        <v/>
      </c>
      <c r="M275" s="34"/>
    </row>
    <row r="276" spans="2:13" ht="24" customHeight="1">
      <c r="B276" s="33" t="str">
        <f>IFERROR(IF(LOOKUP(2,1/((ACTIVITY!$D$10:$D$309=LEFT($D$28,7))*(ACTIVITY!$O$10:$O$309=ROWS($B$40:B276))),ACTIVITY!$F$10:$F$309)=0,"",LOOKUP(2,1/((ACTIVITY!$D$10:$D$309=LEFT($D$28,7))*(ACTIVITY!$O$10:$O$309=ROWS($B$40:B276))),ACTIVITY!$F$10:$F$309)),"")</f>
        <v/>
      </c>
      <c r="C276" s="34" t="str">
        <f>IFERROR(IF(LOOKUP(2,1/((ACTIVITY!$D$10:$D$309=LEFT($D$28,7))*(ACTIVITY!$O$10:$O$309=ROWS($B$40:B276))),ACTIVITY!$G$10:$G$309)=0,"",LOOKUP(2,1/((ACTIVITY!$D$10:$D$309=LEFT($D$28,7))*(ACTIVITY!$O$10:$O$309=ROWS($B$40:B276))),ACTIVITY!$G$10:$G$309)),"")</f>
        <v/>
      </c>
      <c r="D276" s="34"/>
      <c r="E276" s="88" t="str">
        <f>IFERROR(IF(LOOKUP(2,1/((ACTIVITY!$D$10:$D$309=LEFT($D$28,7))*(ACTIVITY!$O$10:$O$309=ROWS($B$40:B276))),ACTIVITY!$H$10:$H$309)=0,"",LOOKUP(2,1/((ACTIVITY!$D$10:$D$309=LEFT($D$28,7))*(ACTIVITY!$O$10:$O$309=ROWS($B$40:B276))),ACTIVITY!$H$10:$H$309)),"")</f>
        <v/>
      </c>
      <c r="F276" s="88"/>
      <c r="G276" s="34" t="str">
        <f>IFERROR(IF(LOOKUP(2,1/((ACTIVITY!$D$10:$D$309=LEFT($D$28,7))*(ACTIVITY!$O$10:$O$309=ROWS($B$40:B276))),ACTIVITY!$I$10:$I$309)=0,"",LOOKUP(2,1/((ACTIVITY!$D$10:$D$309=LEFT($D$28,7))*(ACTIVITY!$O$10:$O$309=ROWS($B$40:B276))),ACTIVITY!$I$10:$I$309)),"")</f>
        <v/>
      </c>
      <c r="H276" s="34"/>
      <c r="I276" s="88" t="str">
        <f>IFERROR(IF(LOOKUP(2,1/((ACTIVITY!$D$10:$D$309=LEFT($D$28,7))*(ACTIVITY!$O$10:$O$309=ROWS($B$40:B276))),ACTIVITY!$J$10:$J$309)=0,"",LOOKUP(2,1/((ACTIVITY!$D$10:$D$309=LEFT($D$28,7))*(ACTIVITY!$O$10:$O$309=ROWS($B$40:B276))),ACTIVITY!$J$10:$J$309)),"")</f>
        <v/>
      </c>
      <c r="J276" s="88"/>
      <c r="K276" s="34" t="str">
        <f>IFERROR(IF(LOOKUP(2,1/((ACTIVITY!$D$10:$D$309=LEFT($D$28,7))*(ACTIVITY!$O$10:$O$309=ROWS($B$40:B276))),ACTIVITY!$K$10:$K$309)=0,"",LOOKUP(2,1/((ACTIVITY!$D$10:$D$309=LEFT($D$28,7))*(ACTIVITY!$O$10:$O$309=ROWS($B$40:B276))),ACTIVITY!$K$10:$K$309)),"")</f>
        <v/>
      </c>
      <c r="L276" s="34" t="str">
        <f>IFERROR(IF(LOOKUP(2,1/((ACTIVITY!$D$10:$D$309=LEFT($D$28,7))*(ACTIVITY!$O$10:$O$309=ROWS($B$40:B276))),ACTIVITY!$L$10:$L$309)=0,"",LOOKUP(2,1/((ACTIVITY!$D$10:$D$309=LEFT($D$28,7))*(ACTIVITY!$O$10:$O$309=ROWS($B$40:B276))),ACTIVITY!$L$10:$L$309)),"")</f>
        <v/>
      </c>
      <c r="M276" s="34"/>
    </row>
    <row r="277" spans="2:13" ht="24" customHeight="1">
      <c r="B277" s="33" t="str">
        <f>IFERROR(IF(LOOKUP(2,1/((ACTIVITY!$D$10:$D$309=LEFT($D$28,7))*(ACTIVITY!$O$10:$O$309=ROWS($B$40:B277))),ACTIVITY!$F$10:$F$309)=0,"",LOOKUP(2,1/((ACTIVITY!$D$10:$D$309=LEFT($D$28,7))*(ACTIVITY!$O$10:$O$309=ROWS($B$40:B277))),ACTIVITY!$F$10:$F$309)),"")</f>
        <v/>
      </c>
      <c r="C277" s="34" t="str">
        <f>IFERROR(IF(LOOKUP(2,1/((ACTIVITY!$D$10:$D$309=LEFT($D$28,7))*(ACTIVITY!$O$10:$O$309=ROWS($B$40:B277))),ACTIVITY!$G$10:$G$309)=0,"",LOOKUP(2,1/((ACTIVITY!$D$10:$D$309=LEFT($D$28,7))*(ACTIVITY!$O$10:$O$309=ROWS($B$40:B277))),ACTIVITY!$G$10:$G$309)),"")</f>
        <v/>
      </c>
      <c r="D277" s="34"/>
      <c r="E277" s="88" t="str">
        <f>IFERROR(IF(LOOKUP(2,1/((ACTIVITY!$D$10:$D$309=LEFT($D$28,7))*(ACTIVITY!$O$10:$O$309=ROWS($B$40:B277))),ACTIVITY!$H$10:$H$309)=0,"",LOOKUP(2,1/((ACTIVITY!$D$10:$D$309=LEFT($D$28,7))*(ACTIVITY!$O$10:$O$309=ROWS($B$40:B277))),ACTIVITY!$H$10:$H$309)),"")</f>
        <v/>
      </c>
      <c r="F277" s="88"/>
      <c r="G277" s="34" t="str">
        <f>IFERROR(IF(LOOKUP(2,1/((ACTIVITY!$D$10:$D$309=LEFT($D$28,7))*(ACTIVITY!$O$10:$O$309=ROWS($B$40:B277))),ACTIVITY!$I$10:$I$309)=0,"",LOOKUP(2,1/((ACTIVITY!$D$10:$D$309=LEFT($D$28,7))*(ACTIVITY!$O$10:$O$309=ROWS($B$40:B277))),ACTIVITY!$I$10:$I$309)),"")</f>
        <v/>
      </c>
      <c r="H277" s="34"/>
      <c r="I277" s="88" t="str">
        <f>IFERROR(IF(LOOKUP(2,1/((ACTIVITY!$D$10:$D$309=LEFT($D$28,7))*(ACTIVITY!$O$10:$O$309=ROWS($B$40:B277))),ACTIVITY!$J$10:$J$309)=0,"",LOOKUP(2,1/((ACTIVITY!$D$10:$D$309=LEFT($D$28,7))*(ACTIVITY!$O$10:$O$309=ROWS($B$40:B277))),ACTIVITY!$J$10:$J$309)),"")</f>
        <v/>
      </c>
      <c r="J277" s="88"/>
      <c r="K277" s="34" t="str">
        <f>IFERROR(IF(LOOKUP(2,1/((ACTIVITY!$D$10:$D$309=LEFT($D$28,7))*(ACTIVITY!$O$10:$O$309=ROWS($B$40:B277))),ACTIVITY!$K$10:$K$309)=0,"",LOOKUP(2,1/((ACTIVITY!$D$10:$D$309=LEFT($D$28,7))*(ACTIVITY!$O$10:$O$309=ROWS($B$40:B277))),ACTIVITY!$K$10:$K$309)),"")</f>
        <v/>
      </c>
      <c r="L277" s="34" t="str">
        <f>IFERROR(IF(LOOKUP(2,1/((ACTIVITY!$D$10:$D$309=LEFT($D$28,7))*(ACTIVITY!$O$10:$O$309=ROWS($B$40:B277))),ACTIVITY!$L$10:$L$309)=0,"",LOOKUP(2,1/((ACTIVITY!$D$10:$D$309=LEFT($D$28,7))*(ACTIVITY!$O$10:$O$309=ROWS($B$40:B277))),ACTIVITY!$L$10:$L$309)),"")</f>
        <v/>
      </c>
      <c r="M277" s="34"/>
    </row>
    <row r="278" spans="2:13" ht="24" customHeight="1">
      <c r="B278" s="33" t="str">
        <f>IFERROR(IF(LOOKUP(2,1/((ACTIVITY!$D$10:$D$309=LEFT($D$28,7))*(ACTIVITY!$O$10:$O$309=ROWS($B$40:B278))),ACTIVITY!$F$10:$F$309)=0,"",LOOKUP(2,1/((ACTIVITY!$D$10:$D$309=LEFT($D$28,7))*(ACTIVITY!$O$10:$O$309=ROWS($B$40:B278))),ACTIVITY!$F$10:$F$309)),"")</f>
        <v/>
      </c>
      <c r="C278" s="34" t="str">
        <f>IFERROR(IF(LOOKUP(2,1/((ACTIVITY!$D$10:$D$309=LEFT($D$28,7))*(ACTIVITY!$O$10:$O$309=ROWS($B$40:B278))),ACTIVITY!$G$10:$G$309)=0,"",LOOKUP(2,1/((ACTIVITY!$D$10:$D$309=LEFT($D$28,7))*(ACTIVITY!$O$10:$O$309=ROWS($B$40:B278))),ACTIVITY!$G$10:$G$309)),"")</f>
        <v/>
      </c>
      <c r="D278" s="34"/>
      <c r="E278" s="88" t="str">
        <f>IFERROR(IF(LOOKUP(2,1/((ACTIVITY!$D$10:$D$309=LEFT($D$28,7))*(ACTIVITY!$O$10:$O$309=ROWS($B$40:B278))),ACTIVITY!$H$10:$H$309)=0,"",LOOKUP(2,1/((ACTIVITY!$D$10:$D$309=LEFT($D$28,7))*(ACTIVITY!$O$10:$O$309=ROWS($B$40:B278))),ACTIVITY!$H$10:$H$309)),"")</f>
        <v/>
      </c>
      <c r="F278" s="88"/>
      <c r="G278" s="34" t="str">
        <f>IFERROR(IF(LOOKUP(2,1/((ACTIVITY!$D$10:$D$309=LEFT($D$28,7))*(ACTIVITY!$O$10:$O$309=ROWS($B$40:B278))),ACTIVITY!$I$10:$I$309)=0,"",LOOKUP(2,1/((ACTIVITY!$D$10:$D$309=LEFT($D$28,7))*(ACTIVITY!$O$10:$O$309=ROWS($B$40:B278))),ACTIVITY!$I$10:$I$309)),"")</f>
        <v/>
      </c>
      <c r="H278" s="34"/>
      <c r="I278" s="88" t="str">
        <f>IFERROR(IF(LOOKUP(2,1/((ACTIVITY!$D$10:$D$309=LEFT($D$28,7))*(ACTIVITY!$O$10:$O$309=ROWS($B$40:B278))),ACTIVITY!$J$10:$J$309)=0,"",LOOKUP(2,1/((ACTIVITY!$D$10:$D$309=LEFT($D$28,7))*(ACTIVITY!$O$10:$O$309=ROWS($B$40:B278))),ACTIVITY!$J$10:$J$309)),"")</f>
        <v/>
      </c>
      <c r="J278" s="88"/>
      <c r="K278" s="34" t="str">
        <f>IFERROR(IF(LOOKUP(2,1/((ACTIVITY!$D$10:$D$309=LEFT($D$28,7))*(ACTIVITY!$O$10:$O$309=ROWS($B$40:B278))),ACTIVITY!$K$10:$K$309)=0,"",LOOKUP(2,1/((ACTIVITY!$D$10:$D$309=LEFT($D$28,7))*(ACTIVITY!$O$10:$O$309=ROWS($B$40:B278))),ACTIVITY!$K$10:$K$309)),"")</f>
        <v/>
      </c>
      <c r="L278" s="34" t="str">
        <f>IFERROR(IF(LOOKUP(2,1/((ACTIVITY!$D$10:$D$309=LEFT($D$28,7))*(ACTIVITY!$O$10:$O$309=ROWS($B$40:B278))),ACTIVITY!$L$10:$L$309)=0,"",LOOKUP(2,1/((ACTIVITY!$D$10:$D$309=LEFT($D$28,7))*(ACTIVITY!$O$10:$O$309=ROWS($B$40:B278))),ACTIVITY!$L$10:$L$309)),"")</f>
        <v/>
      </c>
      <c r="M278" s="34"/>
    </row>
    <row r="279" spans="2:13" ht="24" customHeight="1">
      <c r="B279" s="33" t="str">
        <f>IFERROR(IF(LOOKUP(2,1/((ACTIVITY!$D$10:$D$309=LEFT($D$28,7))*(ACTIVITY!$O$10:$O$309=ROWS($B$40:B279))),ACTIVITY!$F$10:$F$309)=0,"",LOOKUP(2,1/((ACTIVITY!$D$10:$D$309=LEFT($D$28,7))*(ACTIVITY!$O$10:$O$309=ROWS($B$40:B279))),ACTIVITY!$F$10:$F$309)),"")</f>
        <v/>
      </c>
      <c r="C279" s="34" t="str">
        <f>IFERROR(IF(LOOKUP(2,1/((ACTIVITY!$D$10:$D$309=LEFT($D$28,7))*(ACTIVITY!$O$10:$O$309=ROWS($B$40:B279))),ACTIVITY!$G$10:$G$309)=0,"",LOOKUP(2,1/((ACTIVITY!$D$10:$D$309=LEFT($D$28,7))*(ACTIVITY!$O$10:$O$309=ROWS($B$40:B279))),ACTIVITY!$G$10:$G$309)),"")</f>
        <v/>
      </c>
      <c r="D279" s="34"/>
      <c r="E279" s="88" t="str">
        <f>IFERROR(IF(LOOKUP(2,1/((ACTIVITY!$D$10:$D$309=LEFT($D$28,7))*(ACTIVITY!$O$10:$O$309=ROWS($B$40:B279))),ACTIVITY!$H$10:$H$309)=0,"",LOOKUP(2,1/((ACTIVITY!$D$10:$D$309=LEFT($D$28,7))*(ACTIVITY!$O$10:$O$309=ROWS($B$40:B279))),ACTIVITY!$H$10:$H$309)),"")</f>
        <v/>
      </c>
      <c r="F279" s="88"/>
      <c r="G279" s="34" t="str">
        <f>IFERROR(IF(LOOKUP(2,1/((ACTIVITY!$D$10:$D$309=LEFT($D$28,7))*(ACTIVITY!$O$10:$O$309=ROWS($B$40:B279))),ACTIVITY!$I$10:$I$309)=0,"",LOOKUP(2,1/((ACTIVITY!$D$10:$D$309=LEFT($D$28,7))*(ACTIVITY!$O$10:$O$309=ROWS($B$40:B279))),ACTIVITY!$I$10:$I$309)),"")</f>
        <v/>
      </c>
      <c r="H279" s="34"/>
      <c r="I279" s="88" t="str">
        <f>IFERROR(IF(LOOKUP(2,1/((ACTIVITY!$D$10:$D$309=LEFT($D$28,7))*(ACTIVITY!$O$10:$O$309=ROWS($B$40:B279))),ACTIVITY!$J$10:$J$309)=0,"",LOOKUP(2,1/((ACTIVITY!$D$10:$D$309=LEFT($D$28,7))*(ACTIVITY!$O$10:$O$309=ROWS($B$40:B279))),ACTIVITY!$J$10:$J$309)),"")</f>
        <v/>
      </c>
      <c r="J279" s="88"/>
      <c r="K279" s="34" t="str">
        <f>IFERROR(IF(LOOKUP(2,1/((ACTIVITY!$D$10:$D$309=LEFT($D$28,7))*(ACTIVITY!$O$10:$O$309=ROWS($B$40:B279))),ACTIVITY!$K$10:$K$309)=0,"",LOOKUP(2,1/((ACTIVITY!$D$10:$D$309=LEFT($D$28,7))*(ACTIVITY!$O$10:$O$309=ROWS($B$40:B279))),ACTIVITY!$K$10:$K$309)),"")</f>
        <v/>
      </c>
      <c r="L279" s="34" t="str">
        <f>IFERROR(IF(LOOKUP(2,1/((ACTIVITY!$D$10:$D$309=LEFT($D$28,7))*(ACTIVITY!$O$10:$O$309=ROWS($B$40:B279))),ACTIVITY!$L$10:$L$309)=0,"",LOOKUP(2,1/((ACTIVITY!$D$10:$D$309=LEFT($D$28,7))*(ACTIVITY!$O$10:$O$309=ROWS($B$40:B279))),ACTIVITY!$L$10:$L$309)),"")</f>
        <v/>
      </c>
      <c r="M279" s="34"/>
    </row>
    <row r="280" spans="2:13" ht="24" customHeight="1">
      <c r="B280" s="33" t="str">
        <f>IFERROR(IF(LOOKUP(2,1/((ACTIVITY!$D$10:$D$309=LEFT($D$28,7))*(ACTIVITY!$O$10:$O$309=ROWS($B$40:B280))),ACTIVITY!$F$10:$F$309)=0,"",LOOKUP(2,1/((ACTIVITY!$D$10:$D$309=LEFT($D$28,7))*(ACTIVITY!$O$10:$O$309=ROWS($B$40:B280))),ACTIVITY!$F$10:$F$309)),"")</f>
        <v/>
      </c>
      <c r="C280" s="34" t="str">
        <f>IFERROR(IF(LOOKUP(2,1/((ACTIVITY!$D$10:$D$309=LEFT($D$28,7))*(ACTIVITY!$O$10:$O$309=ROWS($B$40:B280))),ACTIVITY!$G$10:$G$309)=0,"",LOOKUP(2,1/((ACTIVITY!$D$10:$D$309=LEFT($D$28,7))*(ACTIVITY!$O$10:$O$309=ROWS($B$40:B280))),ACTIVITY!$G$10:$G$309)),"")</f>
        <v/>
      </c>
      <c r="D280" s="34"/>
      <c r="E280" s="88" t="str">
        <f>IFERROR(IF(LOOKUP(2,1/((ACTIVITY!$D$10:$D$309=LEFT($D$28,7))*(ACTIVITY!$O$10:$O$309=ROWS($B$40:B280))),ACTIVITY!$H$10:$H$309)=0,"",LOOKUP(2,1/((ACTIVITY!$D$10:$D$309=LEFT($D$28,7))*(ACTIVITY!$O$10:$O$309=ROWS($B$40:B280))),ACTIVITY!$H$10:$H$309)),"")</f>
        <v/>
      </c>
      <c r="F280" s="88"/>
      <c r="G280" s="34" t="str">
        <f>IFERROR(IF(LOOKUP(2,1/((ACTIVITY!$D$10:$D$309=LEFT($D$28,7))*(ACTIVITY!$O$10:$O$309=ROWS($B$40:B280))),ACTIVITY!$I$10:$I$309)=0,"",LOOKUP(2,1/((ACTIVITY!$D$10:$D$309=LEFT($D$28,7))*(ACTIVITY!$O$10:$O$309=ROWS($B$40:B280))),ACTIVITY!$I$10:$I$309)),"")</f>
        <v/>
      </c>
      <c r="H280" s="34"/>
      <c r="I280" s="88" t="str">
        <f>IFERROR(IF(LOOKUP(2,1/((ACTIVITY!$D$10:$D$309=LEFT($D$28,7))*(ACTIVITY!$O$10:$O$309=ROWS($B$40:B280))),ACTIVITY!$J$10:$J$309)=0,"",LOOKUP(2,1/((ACTIVITY!$D$10:$D$309=LEFT($D$28,7))*(ACTIVITY!$O$10:$O$309=ROWS($B$40:B280))),ACTIVITY!$J$10:$J$309)),"")</f>
        <v/>
      </c>
      <c r="J280" s="88"/>
      <c r="K280" s="34" t="str">
        <f>IFERROR(IF(LOOKUP(2,1/((ACTIVITY!$D$10:$D$309=LEFT($D$28,7))*(ACTIVITY!$O$10:$O$309=ROWS($B$40:B280))),ACTIVITY!$K$10:$K$309)=0,"",LOOKUP(2,1/((ACTIVITY!$D$10:$D$309=LEFT($D$28,7))*(ACTIVITY!$O$10:$O$309=ROWS($B$40:B280))),ACTIVITY!$K$10:$K$309)),"")</f>
        <v/>
      </c>
      <c r="L280" s="34" t="str">
        <f>IFERROR(IF(LOOKUP(2,1/((ACTIVITY!$D$10:$D$309=LEFT($D$28,7))*(ACTIVITY!$O$10:$O$309=ROWS($B$40:B280))),ACTIVITY!$L$10:$L$309)=0,"",LOOKUP(2,1/((ACTIVITY!$D$10:$D$309=LEFT($D$28,7))*(ACTIVITY!$O$10:$O$309=ROWS($B$40:B280))),ACTIVITY!$L$10:$L$309)),"")</f>
        <v/>
      </c>
      <c r="M280" s="34"/>
    </row>
    <row r="281" spans="2:13" ht="24" customHeight="1">
      <c r="B281" s="33" t="str">
        <f>IFERROR(IF(LOOKUP(2,1/((ACTIVITY!$D$10:$D$309=LEFT($D$28,7))*(ACTIVITY!$O$10:$O$309=ROWS($B$40:B281))),ACTIVITY!$F$10:$F$309)=0,"",LOOKUP(2,1/((ACTIVITY!$D$10:$D$309=LEFT($D$28,7))*(ACTIVITY!$O$10:$O$309=ROWS($B$40:B281))),ACTIVITY!$F$10:$F$309)),"")</f>
        <v/>
      </c>
      <c r="C281" s="34" t="str">
        <f>IFERROR(IF(LOOKUP(2,1/((ACTIVITY!$D$10:$D$309=LEFT($D$28,7))*(ACTIVITY!$O$10:$O$309=ROWS($B$40:B281))),ACTIVITY!$G$10:$G$309)=0,"",LOOKUP(2,1/((ACTIVITY!$D$10:$D$309=LEFT($D$28,7))*(ACTIVITY!$O$10:$O$309=ROWS($B$40:B281))),ACTIVITY!$G$10:$G$309)),"")</f>
        <v/>
      </c>
      <c r="D281" s="34"/>
      <c r="E281" s="88" t="str">
        <f>IFERROR(IF(LOOKUP(2,1/((ACTIVITY!$D$10:$D$309=LEFT($D$28,7))*(ACTIVITY!$O$10:$O$309=ROWS($B$40:B281))),ACTIVITY!$H$10:$H$309)=0,"",LOOKUP(2,1/((ACTIVITY!$D$10:$D$309=LEFT($D$28,7))*(ACTIVITY!$O$10:$O$309=ROWS($B$40:B281))),ACTIVITY!$H$10:$H$309)),"")</f>
        <v/>
      </c>
      <c r="F281" s="88"/>
      <c r="G281" s="34" t="str">
        <f>IFERROR(IF(LOOKUP(2,1/((ACTIVITY!$D$10:$D$309=LEFT($D$28,7))*(ACTIVITY!$O$10:$O$309=ROWS($B$40:B281))),ACTIVITY!$I$10:$I$309)=0,"",LOOKUP(2,1/((ACTIVITY!$D$10:$D$309=LEFT($D$28,7))*(ACTIVITY!$O$10:$O$309=ROWS($B$40:B281))),ACTIVITY!$I$10:$I$309)),"")</f>
        <v/>
      </c>
      <c r="H281" s="34"/>
      <c r="I281" s="88" t="str">
        <f>IFERROR(IF(LOOKUP(2,1/((ACTIVITY!$D$10:$D$309=LEFT($D$28,7))*(ACTIVITY!$O$10:$O$309=ROWS($B$40:B281))),ACTIVITY!$J$10:$J$309)=0,"",LOOKUP(2,1/((ACTIVITY!$D$10:$D$309=LEFT($D$28,7))*(ACTIVITY!$O$10:$O$309=ROWS($B$40:B281))),ACTIVITY!$J$10:$J$309)),"")</f>
        <v/>
      </c>
      <c r="J281" s="88"/>
      <c r="K281" s="34" t="str">
        <f>IFERROR(IF(LOOKUP(2,1/((ACTIVITY!$D$10:$D$309=LEFT($D$28,7))*(ACTIVITY!$O$10:$O$309=ROWS($B$40:B281))),ACTIVITY!$K$10:$K$309)=0,"",LOOKUP(2,1/((ACTIVITY!$D$10:$D$309=LEFT($D$28,7))*(ACTIVITY!$O$10:$O$309=ROWS($B$40:B281))),ACTIVITY!$K$10:$K$309)),"")</f>
        <v/>
      </c>
      <c r="L281" s="34" t="str">
        <f>IFERROR(IF(LOOKUP(2,1/((ACTIVITY!$D$10:$D$309=LEFT($D$28,7))*(ACTIVITY!$O$10:$O$309=ROWS($B$40:B281))),ACTIVITY!$L$10:$L$309)=0,"",LOOKUP(2,1/((ACTIVITY!$D$10:$D$309=LEFT($D$28,7))*(ACTIVITY!$O$10:$O$309=ROWS($B$40:B281))),ACTIVITY!$L$10:$L$309)),"")</f>
        <v/>
      </c>
      <c r="M281" s="34"/>
    </row>
    <row r="282" spans="2:13" ht="24" customHeight="1">
      <c r="B282" s="33" t="str">
        <f>IFERROR(IF(LOOKUP(2,1/((ACTIVITY!$D$10:$D$309=LEFT($D$28,7))*(ACTIVITY!$O$10:$O$309=ROWS($B$40:B282))),ACTIVITY!$F$10:$F$309)=0,"",LOOKUP(2,1/((ACTIVITY!$D$10:$D$309=LEFT($D$28,7))*(ACTIVITY!$O$10:$O$309=ROWS($B$40:B282))),ACTIVITY!$F$10:$F$309)),"")</f>
        <v/>
      </c>
      <c r="C282" s="34" t="str">
        <f>IFERROR(IF(LOOKUP(2,1/((ACTIVITY!$D$10:$D$309=LEFT($D$28,7))*(ACTIVITY!$O$10:$O$309=ROWS($B$40:B282))),ACTIVITY!$G$10:$G$309)=0,"",LOOKUP(2,1/((ACTIVITY!$D$10:$D$309=LEFT($D$28,7))*(ACTIVITY!$O$10:$O$309=ROWS($B$40:B282))),ACTIVITY!$G$10:$G$309)),"")</f>
        <v/>
      </c>
      <c r="D282" s="34"/>
      <c r="E282" s="88" t="str">
        <f>IFERROR(IF(LOOKUP(2,1/((ACTIVITY!$D$10:$D$309=LEFT($D$28,7))*(ACTIVITY!$O$10:$O$309=ROWS($B$40:B282))),ACTIVITY!$H$10:$H$309)=0,"",LOOKUP(2,1/((ACTIVITY!$D$10:$D$309=LEFT($D$28,7))*(ACTIVITY!$O$10:$O$309=ROWS($B$40:B282))),ACTIVITY!$H$10:$H$309)),"")</f>
        <v/>
      </c>
      <c r="F282" s="88"/>
      <c r="G282" s="34" t="str">
        <f>IFERROR(IF(LOOKUP(2,1/((ACTIVITY!$D$10:$D$309=LEFT($D$28,7))*(ACTIVITY!$O$10:$O$309=ROWS($B$40:B282))),ACTIVITY!$I$10:$I$309)=0,"",LOOKUP(2,1/((ACTIVITY!$D$10:$D$309=LEFT($D$28,7))*(ACTIVITY!$O$10:$O$309=ROWS($B$40:B282))),ACTIVITY!$I$10:$I$309)),"")</f>
        <v/>
      </c>
      <c r="H282" s="34"/>
      <c r="I282" s="88" t="str">
        <f>IFERROR(IF(LOOKUP(2,1/((ACTIVITY!$D$10:$D$309=LEFT($D$28,7))*(ACTIVITY!$O$10:$O$309=ROWS($B$40:B282))),ACTIVITY!$J$10:$J$309)=0,"",LOOKUP(2,1/((ACTIVITY!$D$10:$D$309=LEFT($D$28,7))*(ACTIVITY!$O$10:$O$309=ROWS($B$40:B282))),ACTIVITY!$J$10:$J$309)),"")</f>
        <v/>
      </c>
      <c r="J282" s="88"/>
      <c r="K282" s="34" t="str">
        <f>IFERROR(IF(LOOKUP(2,1/((ACTIVITY!$D$10:$D$309=LEFT($D$28,7))*(ACTIVITY!$O$10:$O$309=ROWS($B$40:B282))),ACTIVITY!$K$10:$K$309)=0,"",LOOKUP(2,1/((ACTIVITY!$D$10:$D$309=LEFT($D$28,7))*(ACTIVITY!$O$10:$O$309=ROWS($B$40:B282))),ACTIVITY!$K$10:$K$309)),"")</f>
        <v/>
      </c>
      <c r="L282" s="34" t="str">
        <f>IFERROR(IF(LOOKUP(2,1/((ACTIVITY!$D$10:$D$309=LEFT($D$28,7))*(ACTIVITY!$O$10:$O$309=ROWS($B$40:B282))),ACTIVITY!$L$10:$L$309)=0,"",LOOKUP(2,1/((ACTIVITY!$D$10:$D$309=LEFT($D$28,7))*(ACTIVITY!$O$10:$O$309=ROWS($B$40:B282))),ACTIVITY!$L$10:$L$309)),"")</f>
        <v/>
      </c>
      <c r="M282" s="34"/>
    </row>
    <row r="283" spans="2:13" ht="24" customHeight="1">
      <c r="B283" s="33" t="str">
        <f>IFERROR(IF(LOOKUP(2,1/((ACTIVITY!$D$10:$D$309=LEFT($D$28,7))*(ACTIVITY!$O$10:$O$309=ROWS($B$40:B283))),ACTIVITY!$F$10:$F$309)=0,"",LOOKUP(2,1/((ACTIVITY!$D$10:$D$309=LEFT($D$28,7))*(ACTIVITY!$O$10:$O$309=ROWS($B$40:B283))),ACTIVITY!$F$10:$F$309)),"")</f>
        <v/>
      </c>
      <c r="C283" s="34" t="str">
        <f>IFERROR(IF(LOOKUP(2,1/((ACTIVITY!$D$10:$D$309=LEFT($D$28,7))*(ACTIVITY!$O$10:$O$309=ROWS($B$40:B283))),ACTIVITY!$G$10:$G$309)=0,"",LOOKUP(2,1/((ACTIVITY!$D$10:$D$309=LEFT($D$28,7))*(ACTIVITY!$O$10:$O$309=ROWS($B$40:B283))),ACTIVITY!$G$10:$G$309)),"")</f>
        <v/>
      </c>
      <c r="D283" s="34"/>
      <c r="E283" s="88" t="str">
        <f>IFERROR(IF(LOOKUP(2,1/((ACTIVITY!$D$10:$D$309=LEFT($D$28,7))*(ACTIVITY!$O$10:$O$309=ROWS($B$40:B283))),ACTIVITY!$H$10:$H$309)=0,"",LOOKUP(2,1/((ACTIVITY!$D$10:$D$309=LEFT($D$28,7))*(ACTIVITY!$O$10:$O$309=ROWS($B$40:B283))),ACTIVITY!$H$10:$H$309)),"")</f>
        <v/>
      </c>
      <c r="F283" s="88"/>
      <c r="G283" s="34" t="str">
        <f>IFERROR(IF(LOOKUP(2,1/((ACTIVITY!$D$10:$D$309=LEFT($D$28,7))*(ACTIVITY!$O$10:$O$309=ROWS($B$40:B283))),ACTIVITY!$I$10:$I$309)=0,"",LOOKUP(2,1/((ACTIVITY!$D$10:$D$309=LEFT($D$28,7))*(ACTIVITY!$O$10:$O$309=ROWS($B$40:B283))),ACTIVITY!$I$10:$I$309)),"")</f>
        <v/>
      </c>
      <c r="H283" s="34"/>
      <c r="I283" s="88" t="str">
        <f>IFERROR(IF(LOOKUP(2,1/((ACTIVITY!$D$10:$D$309=LEFT($D$28,7))*(ACTIVITY!$O$10:$O$309=ROWS($B$40:B283))),ACTIVITY!$J$10:$J$309)=0,"",LOOKUP(2,1/((ACTIVITY!$D$10:$D$309=LEFT($D$28,7))*(ACTIVITY!$O$10:$O$309=ROWS($B$40:B283))),ACTIVITY!$J$10:$J$309)),"")</f>
        <v/>
      </c>
      <c r="J283" s="88"/>
      <c r="K283" s="34" t="str">
        <f>IFERROR(IF(LOOKUP(2,1/((ACTIVITY!$D$10:$D$309=LEFT($D$28,7))*(ACTIVITY!$O$10:$O$309=ROWS($B$40:B283))),ACTIVITY!$K$10:$K$309)=0,"",LOOKUP(2,1/((ACTIVITY!$D$10:$D$309=LEFT($D$28,7))*(ACTIVITY!$O$10:$O$309=ROWS($B$40:B283))),ACTIVITY!$K$10:$K$309)),"")</f>
        <v/>
      </c>
      <c r="L283" s="34" t="str">
        <f>IFERROR(IF(LOOKUP(2,1/((ACTIVITY!$D$10:$D$309=LEFT($D$28,7))*(ACTIVITY!$O$10:$O$309=ROWS($B$40:B283))),ACTIVITY!$L$10:$L$309)=0,"",LOOKUP(2,1/((ACTIVITY!$D$10:$D$309=LEFT($D$28,7))*(ACTIVITY!$O$10:$O$309=ROWS($B$40:B283))),ACTIVITY!$L$10:$L$309)),"")</f>
        <v/>
      </c>
      <c r="M283" s="34"/>
    </row>
    <row r="284" spans="2:13" ht="24" customHeight="1">
      <c r="B284" s="33" t="str">
        <f>IFERROR(IF(LOOKUP(2,1/((ACTIVITY!$D$10:$D$309=LEFT($D$28,7))*(ACTIVITY!$O$10:$O$309=ROWS($B$40:B284))),ACTIVITY!$F$10:$F$309)=0,"",LOOKUP(2,1/((ACTIVITY!$D$10:$D$309=LEFT($D$28,7))*(ACTIVITY!$O$10:$O$309=ROWS($B$40:B284))),ACTIVITY!$F$10:$F$309)),"")</f>
        <v/>
      </c>
      <c r="C284" s="34" t="str">
        <f>IFERROR(IF(LOOKUP(2,1/((ACTIVITY!$D$10:$D$309=LEFT($D$28,7))*(ACTIVITY!$O$10:$O$309=ROWS($B$40:B284))),ACTIVITY!$G$10:$G$309)=0,"",LOOKUP(2,1/((ACTIVITY!$D$10:$D$309=LEFT($D$28,7))*(ACTIVITY!$O$10:$O$309=ROWS($B$40:B284))),ACTIVITY!$G$10:$G$309)),"")</f>
        <v/>
      </c>
      <c r="D284" s="34"/>
      <c r="E284" s="88" t="str">
        <f>IFERROR(IF(LOOKUP(2,1/((ACTIVITY!$D$10:$D$309=LEFT($D$28,7))*(ACTIVITY!$O$10:$O$309=ROWS($B$40:B284))),ACTIVITY!$H$10:$H$309)=0,"",LOOKUP(2,1/((ACTIVITY!$D$10:$D$309=LEFT($D$28,7))*(ACTIVITY!$O$10:$O$309=ROWS($B$40:B284))),ACTIVITY!$H$10:$H$309)),"")</f>
        <v/>
      </c>
      <c r="F284" s="88"/>
      <c r="G284" s="34" t="str">
        <f>IFERROR(IF(LOOKUP(2,1/((ACTIVITY!$D$10:$D$309=LEFT($D$28,7))*(ACTIVITY!$O$10:$O$309=ROWS($B$40:B284))),ACTIVITY!$I$10:$I$309)=0,"",LOOKUP(2,1/((ACTIVITY!$D$10:$D$309=LEFT($D$28,7))*(ACTIVITY!$O$10:$O$309=ROWS($B$40:B284))),ACTIVITY!$I$10:$I$309)),"")</f>
        <v/>
      </c>
      <c r="H284" s="34"/>
      <c r="I284" s="88" t="str">
        <f>IFERROR(IF(LOOKUP(2,1/((ACTIVITY!$D$10:$D$309=LEFT($D$28,7))*(ACTIVITY!$O$10:$O$309=ROWS($B$40:B284))),ACTIVITY!$J$10:$J$309)=0,"",LOOKUP(2,1/((ACTIVITY!$D$10:$D$309=LEFT($D$28,7))*(ACTIVITY!$O$10:$O$309=ROWS($B$40:B284))),ACTIVITY!$J$10:$J$309)),"")</f>
        <v/>
      </c>
      <c r="J284" s="88"/>
      <c r="K284" s="34" t="str">
        <f>IFERROR(IF(LOOKUP(2,1/((ACTIVITY!$D$10:$D$309=LEFT($D$28,7))*(ACTIVITY!$O$10:$O$309=ROWS($B$40:B284))),ACTIVITY!$K$10:$K$309)=0,"",LOOKUP(2,1/((ACTIVITY!$D$10:$D$309=LEFT($D$28,7))*(ACTIVITY!$O$10:$O$309=ROWS($B$40:B284))),ACTIVITY!$K$10:$K$309)),"")</f>
        <v/>
      </c>
      <c r="L284" s="34" t="str">
        <f>IFERROR(IF(LOOKUP(2,1/((ACTIVITY!$D$10:$D$309=LEFT($D$28,7))*(ACTIVITY!$O$10:$O$309=ROWS($B$40:B284))),ACTIVITY!$L$10:$L$309)=0,"",LOOKUP(2,1/((ACTIVITY!$D$10:$D$309=LEFT($D$28,7))*(ACTIVITY!$O$10:$O$309=ROWS($B$40:B284))),ACTIVITY!$L$10:$L$309)),"")</f>
        <v/>
      </c>
      <c r="M284" s="34"/>
    </row>
    <row r="285" spans="2:13" ht="24" customHeight="1">
      <c r="B285" s="33" t="str">
        <f>IFERROR(IF(LOOKUP(2,1/((ACTIVITY!$D$10:$D$309=LEFT($D$28,7))*(ACTIVITY!$O$10:$O$309=ROWS($B$40:B285))),ACTIVITY!$F$10:$F$309)=0,"",LOOKUP(2,1/((ACTIVITY!$D$10:$D$309=LEFT($D$28,7))*(ACTIVITY!$O$10:$O$309=ROWS($B$40:B285))),ACTIVITY!$F$10:$F$309)),"")</f>
        <v/>
      </c>
      <c r="C285" s="34" t="str">
        <f>IFERROR(IF(LOOKUP(2,1/((ACTIVITY!$D$10:$D$309=LEFT($D$28,7))*(ACTIVITY!$O$10:$O$309=ROWS($B$40:B285))),ACTIVITY!$G$10:$G$309)=0,"",LOOKUP(2,1/((ACTIVITY!$D$10:$D$309=LEFT($D$28,7))*(ACTIVITY!$O$10:$O$309=ROWS($B$40:B285))),ACTIVITY!$G$10:$G$309)),"")</f>
        <v/>
      </c>
      <c r="D285" s="34"/>
      <c r="E285" s="88" t="str">
        <f>IFERROR(IF(LOOKUP(2,1/((ACTIVITY!$D$10:$D$309=LEFT($D$28,7))*(ACTIVITY!$O$10:$O$309=ROWS($B$40:B285))),ACTIVITY!$H$10:$H$309)=0,"",LOOKUP(2,1/((ACTIVITY!$D$10:$D$309=LEFT($D$28,7))*(ACTIVITY!$O$10:$O$309=ROWS($B$40:B285))),ACTIVITY!$H$10:$H$309)),"")</f>
        <v/>
      </c>
      <c r="F285" s="88"/>
      <c r="G285" s="34" t="str">
        <f>IFERROR(IF(LOOKUP(2,1/((ACTIVITY!$D$10:$D$309=LEFT($D$28,7))*(ACTIVITY!$O$10:$O$309=ROWS($B$40:B285))),ACTIVITY!$I$10:$I$309)=0,"",LOOKUP(2,1/((ACTIVITY!$D$10:$D$309=LEFT($D$28,7))*(ACTIVITY!$O$10:$O$309=ROWS($B$40:B285))),ACTIVITY!$I$10:$I$309)),"")</f>
        <v/>
      </c>
      <c r="H285" s="34"/>
      <c r="I285" s="88" t="str">
        <f>IFERROR(IF(LOOKUP(2,1/((ACTIVITY!$D$10:$D$309=LEFT($D$28,7))*(ACTIVITY!$O$10:$O$309=ROWS($B$40:B285))),ACTIVITY!$J$10:$J$309)=0,"",LOOKUP(2,1/((ACTIVITY!$D$10:$D$309=LEFT($D$28,7))*(ACTIVITY!$O$10:$O$309=ROWS($B$40:B285))),ACTIVITY!$J$10:$J$309)),"")</f>
        <v/>
      </c>
      <c r="J285" s="88"/>
      <c r="K285" s="34" t="str">
        <f>IFERROR(IF(LOOKUP(2,1/((ACTIVITY!$D$10:$D$309=LEFT($D$28,7))*(ACTIVITY!$O$10:$O$309=ROWS($B$40:B285))),ACTIVITY!$K$10:$K$309)=0,"",LOOKUP(2,1/((ACTIVITY!$D$10:$D$309=LEFT($D$28,7))*(ACTIVITY!$O$10:$O$309=ROWS($B$40:B285))),ACTIVITY!$K$10:$K$309)),"")</f>
        <v/>
      </c>
      <c r="L285" s="34" t="str">
        <f>IFERROR(IF(LOOKUP(2,1/((ACTIVITY!$D$10:$D$309=LEFT($D$28,7))*(ACTIVITY!$O$10:$O$309=ROWS($B$40:B285))),ACTIVITY!$L$10:$L$309)=0,"",LOOKUP(2,1/((ACTIVITY!$D$10:$D$309=LEFT($D$28,7))*(ACTIVITY!$O$10:$O$309=ROWS($B$40:B285))),ACTIVITY!$L$10:$L$309)),"")</f>
        <v/>
      </c>
      <c r="M285" s="34"/>
    </row>
    <row r="286" spans="2:13" ht="24" customHeight="1">
      <c r="B286" s="33" t="str">
        <f>IFERROR(IF(LOOKUP(2,1/((ACTIVITY!$D$10:$D$309=LEFT($D$28,7))*(ACTIVITY!$O$10:$O$309=ROWS($B$40:B286))),ACTIVITY!$F$10:$F$309)=0,"",LOOKUP(2,1/((ACTIVITY!$D$10:$D$309=LEFT($D$28,7))*(ACTIVITY!$O$10:$O$309=ROWS($B$40:B286))),ACTIVITY!$F$10:$F$309)),"")</f>
        <v/>
      </c>
      <c r="C286" s="34" t="str">
        <f>IFERROR(IF(LOOKUP(2,1/((ACTIVITY!$D$10:$D$309=LEFT($D$28,7))*(ACTIVITY!$O$10:$O$309=ROWS($B$40:B286))),ACTIVITY!$G$10:$G$309)=0,"",LOOKUP(2,1/((ACTIVITY!$D$10:$D$309=LEFT($D$28,7))*(ACTIVITY!$O$10:$O$309=ROWS($B$40:B286))),ACTIVITY!$G$10:$G$309)),"")</f>
        <v/>
      </c>
      <c r="D286" s="34"/>
      <c r="E286" s="88" t="str">
        <f>IFERROR(IF(LOOKUP(2,1/((ACTIVITY!$D$10:$D$309=LEFT($D$28,7))*(ACTIVITY!$O$10:$O$309=ROWS($B$40:B286))),ACTIVITY!$H$10:$H$309)=0,"",LOOKUP(2,1/((ACTIVITY!$D$10:$D$309=LEFT($D$28,7))*(ACTIVITY!$O$10:$O$309=ROWS($B$40:B286))),ACTIVITY!$H$10:$H$309)),"")</f>
        <v/>
      </c>
      <c r="F286" s="88"/>
      <c r="G286" s="34" t="str">
        <f>IFERROR(IF(LOOKUP(2,1/((ACTIVITY!$D$10:$D$309=LEFT($D$28,7))*(ACTIVITY!$O$10:$O$309=ROWS($B$40:B286))),ACTIVITY!$I$10:$I$309)=0,"",LOOKUP(2,1/((ACTIVITY!$D$10:$D$309=LEFT($D$28,7))*(ACTIVITY!$O$10:$O$309=ROWS($B$40:B286))),ACTIVITY!$I$10:$I$309)),"")</f>
        <v/>
      </c>
      <c r="H286" s="34"/>
      <c r="I286" s="88" t="str">
        <f>IFERROR(IF(LOOKUP(2,1/((ACTIVITY!$D$10:$D$309=LEFT($D$28,7))*(ACTIVITY!$O$10:$O$309=ROWS($B$40:B286))),ACTIVITY!$J$10:$J$309)=0,"",LOOKUP(2,1/((ACTIVITY!$D$10:$D$309=LEFT($D$28,7))*(ACTIVITY!$O$10:$O$309=ROWS($B$40:B286))),ACTIVITY!$J$10:$J$309)),"")</f>
        <v/>
      </c>
      <c r="J286" s="88"/>
      <c r="K286" s="34" t="str">
        <f>IFERROR(IF(LOOKUP(2,1/((ACTIVITY!$D$10:$D$309=LEFT($D$28,7))*(ACTIVITY!$O$10:$O$309=ROWS($B$40:B286))),ACTIVITY!$K$10:$K$309)=0,"",LOOKUP(2,1/((ACTIVITY!$D$10:$D$309=LEFT($D$28,7))*(ACTIVITY!$O$10:$O$309=ROWS($B$40:B286))),ACTIVITY!$K$10:$K$309)),"")</f>
        <v/>
      </c>
      <c r="L286" s="34" t="str">
        <f>IFERROR(IF(LOOKUP(2,1/((ACTIVITY!$D$10:$D$309=LEFT($D$28,7))*(ACTIVITY!$O$10:$O$309=ROWS($B$40:B286))),ACTIVITY!$L$10:$L$309)=0,"",LOOKUP(2,1/((ACTIVITY!$D$10:$D$309=LEFT($D$28,7))*(ACTIVITY!$O$10:$O$309=ROWS($B$40:B286))),ACTIVITY!$L$10:$L$309)),"")</f>
        <v/>
      </c>
      <c r="M286" s="34"/>
    </row>
    <row r="287" spans="2:13" ht="24" customHeight="1">
      <c r="B287" s="33" t="str">
        <f>IFERROR(IF(LOOKUP(2,1/((ACTIVITY!$D$10:$D$309=LEFT($D$28,7))*(ACTIVITY!$O$10:$O$309=ROWS($B$40:B287))),ACTIVITY!$F$10:$F$309)=0,"",LOOKUP(2,1/((ACTIVITY!$D$10:$D$309=LEFT($D$28,7))*(ACTIVITY!$O$10:$O$309=ROWS($B$40:B287))),ACTIVITY!$F$10:$F$309)),"")</f>
        <v/>
      </c>
      <c r="C287" s="34" t="str">
        <f>IFERROR(IF(LOOKUP(2,1/((ACTIVITY!$D$10:$D$309=LEFT($D$28,7))*(ACTIVITY!$O$10:$O$309=ROWS($B$40:B287))),ACTIVITY!$G$10:$G$309)=0,"",LOOKUP(2,1/((ACTIVITY!$D$10:$D$309=LEFT($D$28,7))*(ACTIVITY!$O$10:$O$309=ROWS($B$40:B287))),ACTIVITY!$G$10:$G$309)),"")</f>
        <v/>
      </c>
      <c r="D287" s="34"/>
      <c r="E287" s="88" t="str">
        <f>IFERROR(IF(LOOKUP(2,1/((ACTIVITY!$D$10:$D$309=LEFT($D$28,7))*(ACTIVITY!$O$10:$O$309=ROWS($B$40:B287))),ACTIVITY!$H$10:$H$309)=0,"",LOOKUP(2,1/((ACTIVITY!$D$10:$D$309=LEFT($D$28,7))*(ACTIVITY!$O$10:$O$309=ROWS($B$40:B287))),ACTIVITY!$H$10:$H$309)),"")</f>
        <v/>
      </c>
      <c r="F287" s="88"/>
      <c r="G287" s="34" t="str">
        <f>IFERROR(IF(LOOKUP(2,1/((ACTIVITY!$D$10:$D$309=LEFT($D$28,7))*(ACTIVITY!$O$10:$O$309=ROWS($B$40:B287))),ACTIVITY!$I$10:$I$309)=0,"",LOOKUP(2,1/((ACTIVITY!$D$10:$D$309=LEFT($D$28,7))*(ACTIVITY!$O$10:$O$309=ROWS($B$40:B287))),ACTIVITY!$I$10:$I$309)),"")</f>
        <v/>
      </c>
      <c r="H287" s="34"/>
      <c r="I287" s="88" t="str">
        <f>IFERROR(IF(LOOKUP(2,1/((ACTIVITY!$D$10:$D$309=LEFT($D$28,7))*(ACTIVITY!$O$10:$O$309=ROWS($B$40:B287))),ACTIVITY!$J$10:$J$309)=0,"",LOOKUP(2,1/((ACTIVITY!$D$10:$D$309=LEFT($D$28,7))*(ACTIVITY!$O$10:$O$309=ROWS($B$40:B287))),ACTIVITY!$J$10:$J$309)),"")</f>
        <v/>
      </c>
      <c r="J287" s="88"/>
      <c r="K287" s="34" t="str">
        <f>IFERROR(IF(LOOKUP(2,1/((ACTIVITY!$D$10:$D$309=LEFT($D$28,7))*(ACTIVITY!$O$10:$O$309=ROWS($B$40:B287))),ACTIVITY!$K$10:$K$309)=0,"",LOOKUP(2,1/((ACTIVITY!$D$10:$D$309=LEFT($D$28,7))*(ACTIVITY!$O$10:$O$309=ROWS($B$40:B287))),ACTIVITY!$K$10:$K$309)),"")</f>
        <v/>
      </c>
      <c r="L287" s="34" t="str">
        <f>IFERROR(IF(LOOKUP(2,1/((ACTIVITY!$D$10:$D$309=LEFT($D$28,7))*(ACTIVITY!$O$10:$O$309=ROWS($B$40:B287))),ACTIVITY!$L$10:$L$309)=0,"",LOOKUP(2,1/((ACTIVITY!$D$10:$D$309=LEFT($D$28,7))*(ACTIVITY!$O$10:$O$309=ROWS($B$40:B287))),ACTIVITY!$L$10:$L$309)),"")</f>
        <v/>
      </c>
      <c r="M287" s="34"/>
    </row>
    <row r="288" spans="2:13" ht="24" customHeight="1">
      <c r="B288" s="33" t="str">
        <f>IFERROR(IF(LOOKUP(2,1/((ACTIVITY!$D$10:$D$309=LEFT($D$28,7))*(ACTIVITY!$O$10:$O$309=ROWS($B$40:B288))),ACTIVITY!$F$10:$F$309)=0,"",LOOKUP(2,1/((ACTIVITY!$D$10:$D$309=LEFT($D$28,7))*(ACTIVITY!$O$10:$O$309=ROWS($B$40:B288))),ACTIVITY!$F$10:$F$309)),"")</f>
        <v/>
      </c>
      <c r="C288" s="34" t="str">
        <f>IFERROR(IF(LOOKUP(2,1/((ACTIVITY!$D$10:$D$309=LEFT($D$28,7))*(ACTIVITY!$O$10:$O$309=ROWS($B$40:B288))),ACTIVITY!$G$10:$G$309)=0,"",LOOKUP(2,1/((ACTIVITY!$D$10:$D$309=LEFT($D$28,7))*(ACTIVITY!$O$10:$O$309=ROWS($B$40:B288))),ACTIVITY!$G$10:$G$309)),"")</f>
        <v/>
      </c>
      <c r="D288" s="34"/>
      <c r="E288" s="88" t="str">
        <f>IFERROR(IF(LOOKUP(2,1/((ACTIVITY!$D$10:$D$309=LEFT($D$28,7))*(ACTIVITY!$O$10:$O$309=ROWS($B$40:B288))),ACTIVITY!$H$10:$H$309)=0,"",LOOKUP(2,1/((ACTIVITY!$D$10:$D$309=LEFT($D$28,7))*(ACTIVITY!$O$10:$O$309=ROWS($B$40:B288))),ACTIVITY!$H$10:$H$309)),"")</f>
        <v/>
      </c>
      <c r="F288" s="88"/>
      <c r="G288" s="34" t="str">
        <f>IFERROR(IF(LOOKUP(2,1/((ACTIVITY!$D$10:$D$309=LEFT($D$28,7))*(ACTIVITY!$O$10:$O$309=ROWS($B$40:B288))),ACTIVITY!$I$10:$I$309)=0,"",LOOKUP(2,1/((ACTIVITY!$D$10:$D$309=LEFT($D$28,7))*(ACTIVITY!$O$10:$O$309=ROWS($B$40:B288))),ACTIVITY!$I$10:$I$309)),"")</f>
        <v/>
      </c>
      <c r="H288" s="34"/>
      <c r="I288" s="88" t="str">
        <f>IFERROR(IF(LOOKUP(2,1/((ACTIVITY!$D$10:$D$309=LEFT($D$28,7))*(ACTIVITY!$O$10:$O$309=ROWS($B$40:B288))),ACTIVITY!$J$10:$J$309)=0,"",LOOKUP(2,1/((ACTIVITY!$D$10:$D$309=LEFT($D$28,7))*(ACTIVITY!$O$10:$O$309=ROWS($B$40:B288))),ACTIVITY!$J$10:$J$309)),"")</f>
        <v/>
      </c>
      <c r="J288" s="88"/>
      <c r="K288" s="34" t="str">
        <f>IFERROR(IF(LOOKUP(2,1/((ACTIVITY!$D$10:$D$309=LEFT($D$28,7))*(ACTIVITY!$O$10:$O$309=ROWS($B$40:B288))),ACTIVITY!$K$10:$K$309)=0,"",LOOKUP(2,1/((ACTIVITY!$D$10:$D$309=LEFT($D$28,7))*(ACTIVITY!$O$10:$O$309=ROWS($B$40:B288))),ACTIVITY!$K$10:$K$309)),"")</f>
        <v/>
      </c>
      <c r="L288" s="34" t="str">
        <f>IFERROR(IF(LOOKUP(2,1/((ACTIVITY!$D$10:$D$309=LEFT($D$28,7))*(ACTIVITY!$O$10:$O$309=ROWS($B$40:B288))),ACTIVITY!$L$10:$L$309)=0,"",LOOKUP(2,1/((ACTIVITY!$D$10:$D$309=LEFT($D$28,7))*(ACTIVITY!$O$10:$O$309=ROWS($B$40:B288))),ACTIVITY!$L$10:$L$309)),"")</f>
        <v/>
      </c>
      <c r="M288" s="34"/>
    </row>
    <row r="289" spans="2:13" ht="24" customHeight="1">
      <c r="B289" s="33" t="str">
        <f>IFERROR(IF(LOOKUP(2,1/((ACTIVITY!$D$10:$D$309=LEFT($D$28,7))*(ACTIVITY!$O$10:$O$309=ROWS($B$40:B289))),ACTIVITY!$F$10:$F$309)=0,"",LOOKUP(2,1/((ACTIVITY!$D$10:$D$309=LEFT($D$28,7))*(ACTIVITY!$O$10:$O$309=ROWS($B$40:B289))),ACTIVITY!$F$10:$F$309)),"")</f>
        <v/>
      </c>
      <c r="C289" s="34" t="str">
        <f>IFERROR(IF(LOOKUP(2,1/((ACTIVITY!$D$10:$D$309=LEFT($D$28,7))*(ACTIVITY!$O$10:$O$309=ROWS($B$40:B289))),ACTIVITY!$G$10:$G$309)=0,"",LOOKUP(2,1/((ACTIVITY!$D$10:$D$309=LEFT($D$28,7))*(ACTIVITY!$O$10:$O$309=ROWS($B$40:B289))),ACTIVITY!$G$10:$G$309)),"")</f>
        <v/>
      </c>
      <c r="D289" s="34"/>
      <c r="E289" s="88" t="str">
        <f>IFERROR(IF(LOOKUP(2,1/((ACTIVITY!$D$10:$D$309=LEFT($D$28,7))*(ACTIVITY!$O$10:$O$309=ROWS($B$40:B289))),ACTIVITY!$H$10:$H$309)=0,"",LOOKUP(2,1/((ACTIVITY!$D$10:$D$309=LEFT($D$28,7))*(ACTIVITY!$O$10:$O$309=ROWS($B$40:B289))),ACTIVITY!$H$10:$H$309)),"")</f>
        <v/>
      </c>
      <c r="F289" s="88"/>
      <c r="G289" s="34" t="str">
        <f>IFERROR(IF(LOOKUP(2,1/((ACTIVITY!$D$10:$D$309=LEFT($D$28,7))*(ACTIVITY!$O$10:$O$309=ROWS($B$40:B289))),ACTIVITY!$I$10:$I$309)=0,"",LOOKUP(2,1/((ACTIVITY!$D$10:$D$309=LEFT($D$28,7))*(ACTIVITY!$O$10:$O$309=ROWS($B$40:B289))),ACTIVITY!$I$10:$I$309)),"")</f>
        <v/>
      </c>
      <c r="H289" s="34"/>
      <c r="I289" s="88" t="str">
        <f>IFERROR(IF(LOOKUP(2,1/((ACTIVITY!$D$10:$D$309=LEFT($D$28,7))*(ACTIVITY!$O$10:$O$309=ROWS($B$40:B289))),ACTIVITY!$J$10:$J$309)=0,"",LOOKUP(2,1/((ACTIVITY!$D$10:$D$309=LEFT($D$28,7))*(ACTIVITY!$O$10:$O$309=ROWS($B$40:B289))),ACTIVITY!$J$10:$J$309)),"")</f>
        <v/>
      </c>
      <c r="J289" s="88"/>
      <c r="K289" s="34" t="str">
        <f>IFERROR(IF(LOOKUP(2,1/((ACTIVITY!$D$10:$D$309=LEFT($D$28,7))*(ACTIVITY!$O$10:$O$309=ROWS($B$40:B289))),ACTIVITY!$K$10:$K$309)=0,"",LOOKUP(2,1/((ACTIVITY!$D$10:$D$309=LEFT($D$28,7))*(ACTIVITY!$O$10:$O$309=ROWS($B$40:B289))),ACTIVITY!$K$10:$K$309)),"")</f>
        <v/>
      </c>
      <c r="L289" s="34" t="str">
        <f>IFERROR(IF(LOOKUP(2,1/((ACTIVITY!$D$10:$D$309=LEFT($D$28,7))*(ACTIVITY!$O$10:$O$309=ROWS($B$40:B289))),ACTIVITY!$L$10:$L$309)=0,"",LOOKUP(2,1/((ACTIVITY!$D$10:$D$309=LEFT($D$28,7))*(ACTIVITY!$O$10:$O$309=ROWS($B$40:B289))),ACTIVITY!$L$10:$L$309)),"")</f>
        <v/>
      </c>
      <c r="M289" s="34"/>
    </row>
    <row r="290" spans="2:13" ht="24" customHeight="1">
      <c r="B290" s="33" t="str">
        <f>IFERROR(IF(LOOKUP(2,1/((ACTIVITY!$D$10:$D$309=LEFT($D$28,7))*(ACTIVITY!$O$10:$O$309=ROWS($B$40:B290))),ACTIVITY!$F$10:$F$309)=0,"",LOOKUP(2,1/((ACTIVITY!$D$10:$D$309=LEFT($D$28,7))*(ACTIVITY!$O$10:$O$309=ROWS($B$40:B290))),ACTIVITY!$F$10:$F$309)),"")</f>
        <v/>
      </c>
      <c r="C290" s="34" t="str">
        <f>IFERROR(IF(LOOKUP(2,1/((ACTIVITY!$D$10:$D$309=LEFT($D$28,7))*(ACTIVITY!$O$10:$O$309=ROWS($B$40:B290))),ACTIVITY!$G$10:$G$309)=0,"",LOOKUP(2,1/((ACTIVITY!$D$10:$D$309=LEFT($D$28,7))*(ACTIVITY!$O$10:$O$309=ROWS($B$40:B290))),ACTIVITY!$G$10:$G$309)),"")</f>
        <v/>
      </c>
      <c r="D290" s="34"/>
      <c r="E290" s="88" t="str">
        <f>IFERROR(IF(LOOKUP(2,1/((ACTIVITY!$D$10:$D$309=LEFT($D$28,7))*(ACTIVITY!$O$10:$O$309=ROWS($B$40:B290))),ACTIVITY!$H$10:$H$309)=0,"",LOOKUP(2,1/((ACTIVITY!$D$10:$D$309=LEFT($D$28,7))*(ACTIVITY!$O$10:$O$309=ROWS($B$40:B290))),ACTIVITY!$H$10:$H$309)),"")</f>
        <v/>
      </c>
      <c r="F290" s="88"/>
      <c r="G290" s="34" t="str">
        <f>IFERROR(IF(LOOKUP(2,1/((ACTIVITY!$D$10:$D$309=LEFT($D$28,7))*(ACTIVITY!$O$10:$O$309=ROWS($B$40:B290))),ACTIVITY!$I$10:$I$309)=0,"",LOOKUP(2,1/((ACTIVITY!$D$10:$D$309=LEFT($D$28,7))*(ACTIVITY!$O$10:$O$309=ROWS($B$40:B290))),ACTIVITY!$I$10:$I$309)),"")</f>
        <v/>
      </c>
      <c r="H290" s="34"/>
      <c r="I290" s="88" t="str">
        <f>IFERROR(IF(LOOKUP(2,1/((ACTIVITY!$D$10:$D$309=LEFT($D$28,7))*(ACTIVITY!$O$10:$O$309=ROWS($B$40:B290))),ACTIVITY!$J$10:$J$309)=0,"",LOOKUP(2,1/((ACTIVITY!$D$10:$D$309=LEFT($D$28,7))*(ACTIVITY!$O$10:$O$309=ROWS($B$40:B290))),ACTIVITY!$J$10:$J$309)),"")</f>
        <v/>
      </c>
      <c r="J290" s="88"/>
      <c r="K290" s="34" t="str">
        <f>IFERROR(IF(LOOKUP(2,1/((ACTIVITY!$D$10:$D$309=LEFT($D$28,7))*(ACTIVITY!$O$10:$O$309=ROWS($B$40:B290))),ACTIVITY!$K$10:$K$309)=0,"",LOOKUP(2,1/((ACTIVITY!$D$10:$D$309=LEFT($D$28,7))*(ACTIVITY!$O$10:$O$309=ROWS($B$40:B290))),ACTIVITY!$K$10:$K$309)),"")</f>
        <v/>
      </c>
      <c r="L290" s="34" t="str">
        <f>IFERROR(IF(LOOKUP(2,1/((ACTIVITY!$D$10:$D$309=LEFT($D$28,7))*(ACTIVITY!$O$10:$O$309=ROWS($B$40:B290))),ACTIVITY!$L$10:$L$309)=0,"",LOOKUP(2,1/((ACTIVITY!$D$10:$D$309=LEFT($D$28,7))*(ACTIVITY!$O$10:$O$309=ROWS($B$40:B290))),ACTIVITY!$L$10:$L$309)),"")</f>
        <v/>
      </c>
      <c r="M290" s="34"/>
    </row>
    <row r="291" spans="2:13" ht="24" customHeight="1">
      <c r="B291" s="33" t="str">
        <f>IFERROR(IF(LOOKUP(2,1/((ACTIVITY!$D$10:$D$309=LEFT($D$28,7))*(ACTIVITY!$O$10:$O$309=ROWS($B$40:B291))),ACTIVITY!$F$10:$F$309)=0,"",LOOKUP(2,1/((ACTIVITY!$D$10:$D$309=LEFT($D$28,7))*(ACTIVITY!$O$10:$O$309=ROWS($B$40:B291))),ACTIVITY!$F$10:$F$309)),"")</f>
        <v/>
      </c>
      <c r="C291" s="34" t="str">
        <f>IFERROR(IF(LOOKUP(2,1/((ACTIVITY!$D$10:$D$309=LEFT($D$28,7))*(ACTIVITY!$O$10:$O$309=ROWS($B$40:B291))),ACTIVITY!$G$10:$G$309)=0,"",LOOKUP(2,1/((ACTIVITY!$D$10:$D$309=LEFT($D$28,7))*(ACTIVITY!$O$10:$O$309=ROWS($B$40:B291))),ACTIVITY!$G$10:$G$309)),"")</f>
        <v/>
      </c>
      <c r="D291" s="34"/>
      <c r="E291" s="88" t="str">
        <f>IFERROR(IF(LOOKUP(2,1/((ACTIVITY!$D$10:$D$309=LEFT($D$28,7))*(ACTIVITY!$O$10:$O$309=ROWS($B$40:B291))),ACTIVITY!$H$10:$H$309)=0,"",LOOKUP(2,1/((ACTIVITY!$D$10:$D$309=LEFT($D$28,7))*(ACTIVITY!$O$10:$O$309=ROWS($B$40:B291))),ACTIVITY!$H$10:$H$309)),"")</f>
        <v/>
      </c>
      <c r="F291" s="88"/>
      <c r="G291" s="34" t="str">
        <f>IFERROR(IF(LOOKUP(2,1/((ACTIVITY!$D$10:$D$309=LEFT($D$28,7))*(ACTIVITY!$O$10:$O$309=ROWS($B$40:B291))),ACTIVITY!$I$10:$I$309)=0,"",LOOKUP(2,1/((ACTIVITY!$D$10:$D$309=LEFT($D$28,7))*(ACTIVITY!$O$10:$O$309=ROWS($B$40:B291))),ACTIVITY!$I$10:$I$309)),"")</f>
        <v/>
      </c>
      <c r="H291" s="34"/>
      <c r="I291" s="88" t="str">
        <f>IFERROR(IF(LOOKUP(2,1/((ACTIVITY!$D$10:$D$309=LEFT($D$28,7))*(ACTIVITY!$O$10:$O$309=ROWS($B$40:B291))),ACTIVITY!$J$10:$J$309)=0,"",LOOKUP(2,1/((ACTIVITY!$D$10:$D$309=LEFT($D$28,7))*(ACTIVITY!$O$10:$O$309=ROWS($B$40:B291))),ACTIVITY!$J$10:$J$309)),"")</f>
        <v/>
      </c>
      <c r="J291" s="88"/>
      <c r="K291" s="34" t="str">
        <f>IFERROR(IF(LOOKUP(2,1/((ACTIVITY!$D$10:$D$309=LEFT($D$28,7))*(ACTIVITY!$O$10:$O$309=ROWS($B$40:B291))),ACTIVITY!$K$10:$K$309)=0,"",LOOKUP(2,1/((ACTIVITY!$D$10:$D$309=LEFT($D$28,7))*(ACTIVITY!$O$10:$O$309=ROWS($B$40:B291))),ACTIVITY!$K$10:$K$309)),"")</f>
        <v/>
      </c>
      <c r="L291" s="34" t="str">
        <f>IFERROR(IF(LOOKUP(2,1/((ACTIVITY!$D$10:$D$309=LEFT($D$28,7))*(ACTIVITY!$O$10:$O$309=ROWS($B$40:B291))),ACTIVITY!$L$10:$L$309)=0,"",LOOKUP(2,1/((ACTIVITY!$D$10:$D$309=LEFT($D$28,7))*(ACTIVITY!$O$10:$O$309=ROWS($B$40:B291))),ACTIVITY!$L$10:$L$309)),"")</f>
        <v/>
      </c>
      <c r="M291" s="34"/>
    </row>
    <row r="292" spans="2:13" ht="24" customHeight="1">
      <c r="B292" s="33" t="str">
        <f>IFERROR(IF(LOOKUP(2,1/((ACTIVITY!$D$10:$D$309=LEFT($D$28,7))*(ACTIVITY!$O$10:$O$309=ROWS($B$40:B292))),ACTIVITY!$F$10:$F$309)=0,"",LOOKUP(2,1/((ACTIVITY!$D$10:$D$309=LEFT($D$28,7))*(ACTIVITY!$O$10:$O$309=ROWS($B$40:B292))),ACTIVITY!$F$10:$F$309)),"")</f>
        <v/>
      </c>
      <c r="C292" s="34" t="str">
        <f>IFERROR(IF(LOOKUP(2,1/((ACTIVITY!$D$10:$D$309=LEFT($D$28,7))*(ACTIVITY!$O$10:$O$309=ROWS($B$40:B292))),ACTIVITY!$G$10:$G$309)=0,"",LOOKUP(2,1/((ACTIVITY!$D$10:$D$309=LEFT($D$28,7))*(ACTIVITY!$O$10:$O$309=ROWS($B$40:B292))),ACTIVITY!$G$10:$G$309)),"")</f>
        <v/>
      </c>
      <c r="D292" s="34"/>
      <c r="E292" s="88" t="str">
        <f>IFERROR(IF(LOOKUP(2,1/((ACTIVITY!$D$10:$D$309=LEFT($D$28,7))*(ACTIVITY!$O$10:$O$309=ROWS($B$40:B292))),ACTIVITY!$H$10:$H$309)=0,"",LOOKUP(2,1/((ACTIVITY!$D$10:$D$309=LEFT($D$28,7))*(ACTIVITY!$O$10:$O$309=ROWS($B$40:B292))),ACTIVITY!$H$10:$H$309)),"")</f>
        <v/>
      </c>
      <c r="F292" s="88"/>
      <c r="G292" s="34" t="str">
        <f>IFERROR(IF(LOOKUP(2,1/((ACTIVITY!$D$10:$D$309=LEFT($D$28,7))*(ACTIVITY!$O$10:$O$309=ROWS($B$40:B292))),ACTIVITY!$I$10:$I$309)=0,"",LOOKUP(2,1/((ACTIVITY!$D$10:$D$309=LEFT($D$28,7))*(ACTIVITY!$O$10:$O$309=ROWS($B$40:B292))),ACTIVITY!$I$10:$I$309)),"")</f>
        <v/>
      </c>
      <c r="H292" s="34"/>
      <c r="I292" s="88" t="str">
        <f>IFERROR(IF(LOOKUP(2,1/((ACTIVITY!$D$10:$D$309=LEFT($D$28,7))*(ACTIVITY!$O$10:$O$309=ROWS($B$40:B292))),ACTIVITY!$J$10:$J$309)=0,"",LOOKUP(2,1/((ACTIVITY!$D$10:$D$309=LEFT($D$28,7))*(ACTIVITY!$O$10:$O$309=ROWS($B$40:B292))),ACTIVITY!$J$10:$J$309)),"")</f>
        <v/>
      </c>
      <c r="J292" s="88"/>
      <c r="K292" s="34" t="str">
        <f>IFERROR(IF(LOOKUP(2,1/((ACTIVITY!$D$10:$D$309=LEFT($D$28,7))*(ACTIVITY!$O$10:$O$309=ROWS($B$40:B292))),ACTIVITY!$K$10:$K$309)=0,"",LOOKUP(2,1/((ACTIVITY!$D$10:$D$309=LEFT($D$28,7))*(ACTIVITY!$O$10:$O$309=ROWS($B$40:B292))),ACTIVITY!$K$10:$K$309)),"")</f>
        <v/>
      </c>
      <c r="L292" s="34" t="str">
        <f>IFERROR(IF(LOOKUP(2,1/((ACTIVITY!$D$10:$D$309=LEFT($D$28,7))*(ACTIVITY!$O$10:$O$309=ROWS($B$40:B292))),ACTIVITY!$L$10:$L$309)=0,"",LOOKUP(2,1/((ACTIVITY!$D$10:$D$309=LEFT($D$28,7))*(ACTIVITY!$O$10:$O$309=ROWS($B$40:B292))),ACTIVITY!$L$10:$L$309)),"")</f>
        <v/>
      </c>
      <c r="M292" s="34"/>
    </row>
    <row r="293" spans="2:13" ht="24" customHeight="1">
      <c r="B293" s="33" t="str">
        <f>IFERROR(IF(LOOKUP(2,1/((ACTIVITY!$D$10:$D$309=LEFT($D$28,7))*(ACTIVITY!$O$10:$O$309=ROWS($B$40:B293))),ACTIVITY!$F$10:$F$309)=0,"",LOOKUP(2,1/((ACTIVITY!$D$10:$D$309=LEFT($D$28,7))*(ACTIVITY!$O$10:$O$309=ROWS($B$40:B293))),ACTIVITY!$F$10:$F$309)),"")</f>
        <v/>
      </c>
      <c r="C293" s="34" t="str">
        <f>IFERROR(IF(LOOKUP(2,1/((ACTIVITY!$D$10:$D$309=LEFT($D$28,7))*(ACTIVITY!$O$10:$O$309=ROWS($B$40:B293))),ACTIVITY!$G$10:$G$309)=0,"",LOOKUP(2,1/((ACTIVITY!$D$10:$D$309=LEFT($D$28,7))*(ACTIVITY!$O$10:$O$309=ROWS($B$40:B293))),ACTIVITY!$G$10:$G$309)),"")</f>
        <v/>
      </c>
      <c r="D293" s="34"/>
      <c r="E293" s="88" t="str">
        <f>IFERROR(IF(LOOKUP(2,1/((ACTIVITY!$D$10:$D$309=LEFT($D$28,7))*(ACTIVITY!$O$10:$O$309=ROWS($B$40:B293))),ACTIVITY!$H$10:$H$309)=0,"",LOOKUP(2,1/((ACTIVITY!$D$10:$D$309=LEFT($D$28,7))*(ACTIVITY!$O$10:$O$309=ROWS($B$40:B293))),ACTIVITY!$H$10:$H$309)),"")</f>
        <v/>
      </c>
      <c r="F293" s="88"/>
      <c r="G293" s="34" t="str">
        <f>IFERROR(IF(LOOKUP(2,1/((ACTIVITY!$D$10:$D$309=LEFT($D$28,7))*(ACTIVITY!$O$10:$O$309=ROWS($B$40:B293))),ACTIVITY!$I$10:$I$309)=0,"",LOOKUP(2,1/((ACTIVITY!$D$10:$D$309=LEFT($D$28,7))*(ACTIVITY!$O$10:$O$309=ROWS($B$40:B293))),ACTIVITY!$I$10:$I$309)),"")</f>
        <v/>
      </c>
      <c r="H293" s="34"/>
      <c r="I293" s="88" t="str">
        <f>IFERROR(IF(LOOKUP(2,1/((ACTIVITY!$D$10:$D$309=LEFT($D$28,7))*(ACTIVITY!$O$10:$O$309=ROWS($B$40:B293))),ACTIVITY!$J$10:$J$309)=0,"",LOOKUP(2,1/((ACTIVITY!$D$10:$D$309=LEFT($D$28,7))*(ACTIVITY!$O$10:$O$309=ROWS($B$40:B293))),ACTIVITY!$J$10:$J$309)),"")</f>
        <v/>
      </c>
      <c r="J293" s="88"/>
      <c r="K293" s="34" t="str">
        <f>IFERROR(IF(LOOKUP(2,1/((ACTIVITY!$D$10:$D$309=LEFT($D$28,7))*(ACTIVITY!$O$10:$O$309=ROWS($B$40:B293))),ACTIVITY!$K$10:$K$309)=0,"",LOOKUP(2,1/((ACTIVITY!$D$10:$D$309=LEFT($D$28,7))*(ACTIVITY!$O$10:$O$309=ROWS($B$40:B293))),ACTIVITY!$K$10:$K$309)),"")</f>
        <v/>
      </c>
      <c r="L293" s="34" t="str">
        <f>IFERROR(IF(LOOKUP(2,1/((ACTIVITY!$D$10:$D$309=LEFT($D$28,7))*(ACTIVITY!$O$10:$O$309=ROWS($B$40:B293))),ACTIVITY!$L$10:$L$309)=0,"",LOOKUP(2,1/((ACTIVITY!$D$10:$D$309=LEFT($D$28,7))*(ACTIVITY!$O$10:$O$309=ROWS($B$40:B293))),ACTIVITY!$L$10:$L$309)),"")</f>
        <v/>
      </c>
      <c r="M293" s="34"/>
    </row>
    <row r="294" spans="2:13" ht="24" customHeight="1">
      <c r="B294" s="33" t="str">
        <f>IFERROR(IF(LOOKUP(2,1/((ACTIVITY!$D$10:$D$309=LEFT($D$28,7))*(ACTIVITY!$O$10:$O$309=ROWS($B$40:B294))),ACTIVITY!$F$10:$F$309)=0,"",LOOKUP(2,1/((ACTIVITY!$D$10:$D$309=LEFT($D$28,7))*(ACTIVITY!$O$10:$O$309=ROWS($B$40:B294))),ACTIVITY!$F$10:$F$309)),"")</f>
        <v/>
      </c>
      <c r="C294" s="34" t="str">
        <f>IFERROR(IF(LOOKUP(2,1/((ACTIVITY!$D$10:$D$309=LEFT($D$28,7))*(ACTIVITY!$O$10:$O$309=ROWS($B$40:B294))),ACTIVITY!$G$10:$G$309)=0,"",LOOKUP(2,1/((ACTIVITY!$D$10:$D$309=LEFT($D$28,7))*(ACTIVITY!$O$10:$O$309=ROWS($B$40:B294))),ACTIVITY!$G$10:$G$309)),"")</f>
        <v/>
      </c>
      <c r="D294" s="34"/>
      <c r="E294" s="88" t="str">
        <f>IFERROR(IF(LOOKUP(2,1/((ACTIVITY!$D$10:$D$309=LEFT($D$28,7))*(ACTIVITY!$O$10:$O$309=ROWS($B$40:B294))),ACTIVITY!$H$10:$H$309)=0,"",LOOKUP(2,1/((ACTIVITY!$D$10:$D$309=LEFT($D$28,7))*(ACTIVITY!$O$10:$O$309=ROWS($B$40:B294))),ACTIVITY!$H$10:$H$309)),"")</f>
        <v/>
      </c>
      <c r="F294" s="88"/>
      <c r="G294" s="34" t="str">
        <f>IFERROR(IF(LOOKUP(2,1/((ACTIVITY!$D$10:$D$309=LEFT($D$28,7))*(ACTIVITY!$O$10:$O$309=ROWS($B$40:B294))),ACTIVITY!$I$10:$I$309)=0,"",LOOKUP(2,1/((ACTIVITY!$D$10:$D$309=LEFT($D$28,7))*(ACTIVITY!$O$10:$O$309=ROWS($B$40:B294))),ACTIVITY!$I$10:$I$309)),"")</f>
        <v/>
      </c>
      <c r="H294" s="34"/>
      <c r="I294" s="88" t="str">
        <f>IFERROR(IF(LOOKUP(2,1/((ACTIVITY!$D$10:$D$309=LEFT($D$28,7))*(ACTIVITY!$O$10:$O$309=ROWS($B$40:B294))),ACTIVITY!$J$10:$J$309)=0,"",LOOKUP(2,1/((ACTIVITY!$D$10:$D$309=LEFT($D$28,7))*(ACTIVITY!$O$10:$O$309=ROWS($B$40:B294))),ACTIVITY!$J$10:$J$309)),"")</f>
        <v/>
      </c>
      <c r="J294" s="88"/>
      <c r="K294" s="34" t="str">
        <f>IFERROR(IF(LOOKUP(2,1/((ACTIVITY!$D$10:$D$309=LEFT($D$28,7))*(ACTIVITY!$O$10:$O$309=ROWS($B$40:B294))),ACTIVITY!$K$10:$K$309)=0,"",LOOKUP(2,1/((ACTIVITY!$D$10:$D$309=LEFT($D$28,7))*(ACTIVITY!$O$10:$O$309=ROWS($B$40:B294))),ACTIVITY!$K$10:$K$309)),"")</f>
        <v/>
      </c>
      <c r="L294" s="34" t="str">
        <f>IFERROR(IF(LOOKUP(2,1/((ACTIVITY!$D$10:$D$309=LEFT($D$28,7))*(ACTIVITY!$O$10:$O$309=ROWS($B$40:B294))),ACTIVITY!$L$10:$L$309)=0,"",LOOKUP(2,1/((ACTIVITY!$D$10:$D$309=LEFT($D$28,7))*(ACTIVITY!$O$10:$O$309=ROWS($B$40:B294))),ACTIVITY!$L$10:$L$309)),"")</f>
        <v/>
      </c>
      <c r="M294" s="34"/>
    </row>
    <row r="295" spans="2:13" ht="24" customHeight="1">
      <c r="B295" s="33" t="str">
        <f>IFERROR(IF(LOOKUP(2,1/((ACTIVITY!$D$10:$D$309=LEFT($D$28,7))*(ACTIVITY!$O$10:$O$309=ROWS($B$40:B295))),ACTIVITY!$F$10:$F$309)=0,"",LOOKUP(2,1/((ACTIVITY!$D$10:$D$309=LEFT($D$28,7))*(ACTIVITY!$O$10:$O$309=ROWS($B$40:B295))),ACTIVITY!$F$10:$F$309)),"")</f>
        <v/>
      </c>
      <c r="C295" s="34" t="str">
        <f>IFERROR(IF(LOOKUP(2,1/((ACTIVITY!$D$10:$D$309=LEFT($D$28,7))*(ACTIVITY!$O$10:$O$309=ROWS($B$40:B295))),ACTIVITY!$G$10:$G$309)=0,"",LOOKUP(2,1/((ACTIVITY!$D$10:$D$309=LEFT($D$28,7))*(ACTIVITY!$O$10:$O$309=ROWS($B$40:B295))),ACTIVITY!$G$10:$G$309)),"")</f>
        <v/>
      </c>
      <c r="D295" s="34"/>
      <c r="E295" s="88" t="str">
        <f>IFERROR(IF(LOOKUP(2,1/((ACTIVITY!$D$10:$D$309=LEFT($D$28,7))*(ACTIVITY!$O$10:$O$309=ROWS($B$40:B295))),ACTIVITY!$H$10:$H$309)=0,"",LOOKUP(2,1/((ACTIVITY!$D$10:$D$309=LEFT($D$28,7))*(ACTIVITY!$O$10:$O$309=ROWS($B$40:B295))),ACTIVITY!$H$10:$H$309)),"")</f>
        <v/>
      </c>
      <c r="F295" s="88"/>
      <c r="G295" s="34" t="str">
        <f>IFERROR(IF(LOOKUP(2,1/((ACTIVITY!$D$10:$D$309=LEFT($D$28,7))*(ACTIVITY!$O$10:$O$309=ROWS($B$40:B295))),ACTIVITY!$I$10:$I$309)=0,"",LOOKUP(2,1/((ACTIVITY!$D$10:$D$309=LEFT($D$28,7))*(ACTIVITY!$O$10:$O$309=ROWS($B$40:B295))),ACTIVITY!$I$10:$I$309)),"")</f>
        <v/>
      </c>
      <c r="H295" s="34"/>
      <c r="I295" s="88" t="str">
        <f>IFERROR(IF(LOOKUP(2,1/((ACTIVITY!$D$10:$D$309=LEFT($D$28,7))*(ACTIVITY!$O$10:$O$309=ROWS($B$40:B295))),ACTIVITY!$J$10:$J$309)=0,"",LOOKUP(2,1/((ACTIVITY!$D$10:$D$309=LEFT($D$28,7))*(ACTIVITY!$O$10:$O$309=ROWS($B$40:B295))),ACTIVITY!$J$10:$J$309)),"")</f>
        <v/>
      </c>
      <c r="J295" s="88"/>
      <c r="K295" s="34" t="str">
        <f>IFERROR(IF(LOOKUP(2,1/((ACTIVITY!$D$10:$D$309=LEFT($D$28,7))*(ACTIVITY!$O$10:$O$309=ROWS($B$40:B295))),ACTIVITY!$K$10:$K$309)=0,"",LOOKUP(2,1/((ACTIVITY!$D$10:$D$309=LEFT($D$28,7))*(ACTIVITY!$O$10:$O$309=ROWS($B$40:B295))),ACTIVITY!$K$10:$K$309)),"")</f>
        <v/>
      </c>
      <c r="L295" s="34" t="str">
        <f>IFERROR(IF(LOOKUP(2,1/((ACTIVITY!$D$10:$D$309=LEFT($D$28,7))*(ACTIVITY!$O$10:$O$309=ROWS($B$40:B295))),ACTIVITY!$L$10:$L$309)=0,"",LOOKUP(2,1/((ACTIVITY!$D$10:$D$309=LEFT($D$28,7))*(ACTIVITY!$O$10:$O$309=ROWS($B$40:B295))),ACTIVITY!$L$10:$L$309)),"")</f>
        <v/>
      </c>
      <c r="M295" s="34"/>
    </row>
    <row r="296" spans="2:13" ht="24" customHeight="1">
      <c r="B296" s="33" t="str">
        <f>IFERROR(IF(LOOKUP(2,1/((ACTIVITY!$D$10:$D$309=LEFT($D$28,7))*(ACTIVITY!$O$10:$O$309=ROWS($B$40:B296))),ACTIVITY!$F$10:$F$309)=0,"",LOOKUP(2,1/((ACTIVITY!$D$10:$D$309=LEFT($D$28,7))*(ACTIVITY!$O$10:$O$309=ROWS($B$40:B296))),ACTIVITY!$F$10:$F$309)),"")</f>
        <v/>
      </c>
      <c r="C296" s="34" t="str">
        <f>IFERROR(IF(LOOKUP(2,1/((ACTIVITY!$D$10:$D$309=LEFT($D$28,7))*(ACTIVITY!$O$10:$O$309=ROWS($B$40:B296))),ACTIVITY!$G$10:$G$309)=0,"",LOOKUP(2,1/((ACTIVITY!$D$10:$D$309=LEFT($D$28,7))*(ACTIVITY!$O$10:$O$309=ROWS($B$40:B296))),ACTIVITY!$G$10:$G$309)),"")</f>
        <v/>
      </c>
      <c r="D296" s="34"/>
      <c r="E296" s="88" t="str">
        <f>IFERROR(IF(LOOKUP(2,1/((ACTIVITY!$D$10:$D$309=LEFT($D$28,7))*(ACTIVITY!$O$10:$O$309=ROWS($B$40:B296))),ACTIVITY!$H$10:$H$309)=0,"",LOOKUP(2,1/((ACTIVITY!$D$10:$D$309=LEFT($D$28,7))*(ACTIVITY!$O$10:$O$309=ROWS($B$40:B296))),ACTIVITY!$H$10:$H$309)),"")</f>
        <v/>
      </c>
      <c r="F296" s="88"/>
      <c r="G296" s="34" t="str">
        <f>IFERROR(IF(LOOKUP(2,1/((ACTIVITY!$D$10:$D$309=LEFT($D$28,7))*(ACTIVITY!$O$10:$O$309=ROWS($B$40:B296))),ACTIVITY!$I$10:$I$309)=0,"",LOOKUP(2,1/((ACTIVITY!$D$10:$D$309=LEFT($D$28,7))*(ACTIVITY!$O$10:$O$309=ROWS($B$40:B296))),ACTIVITY!$I$10:$I$309)),"")</f>
        <v/>
      </c>
      <c r="H296" s="34"/>
      <c r="I296" s="88" t="str">
        <f>IFERROR(IF(LOOKUP(2,1/((ACTIVITY!$D$10:$D$309=LEFT($D$28,7))*(ACTIVITY!$O$10:$O$309=ROWS($B$40:B296))),ACTIVITY!$J$10:$J$309)=0,"",LOOKUP(2,1/((ACTIVITY!$D$10:$D$309=LEFT($D$28,7))*(ACTIVITY!$O$10:$O$309=ROWS($B$40:B296))),ACTIVITY!$J$10:$J$309)),"")</f>
        <v/>
      </c>
      <c r="J296" s="88"/>
      <c r="K296" s="34" t="str">
        <f>IFERROR(IF(LOOKUP(2,1/((ACTIVITY!$D$10:$D$309=LEFT($D$28,7))*(ACTIVITY!$O$10:$O$309=ROWS($B$40:B296))),ACTIVITY!$K$10:$K$309)=0,"",LOOKUP(2,1/((ACTIVITY!$D$10:$D$309=LEFT($D$28,7))*(ACTIVITY!$O$10:$O$309=ROWS($B$40:B296))),ACTIVITY!$K$10:$K$309)),"")</f>
        <v/>
      </c>
      <c r="L296" s="34" t="str">
        <f>IFERROR(IF(LOOKUP(2,1/((ACTIVITY!$D$10:$D$309=LEFT($D$28,7))*(ACTIVITY!$O$10:$O$309=ROWS($B$40:B296))),ACTIVITY!$L$10:$L$309)=0,"",LOOKUP(2,1/((ACTIVITY!$D$10:$D$309=LEFT($D$28,7))*(ACTIVITY!$O$10:$O$309=ROWS($B$40:B296))),ACTIVITY!$L$10:$L$309)),"")</f>
        <v/>
      </c>
      <c r="M296" s="34"/>
    </row>
    <row r="297" spans="2:13" ht="24" customHeight="1">
      <c r="B297" s="33" t="str">
        <f>IFERROR(IF(LOOKUP(2,1/((ACTIVITY!$D$10:$D$309=LEFT($D$28,7))*(ACTIVITY!$O$10:$O$309=ROWS($B$40:B297))),ACTIVITY!$F$10:$F$309)=0,"",LOOKUP(2,1/((ACTIVITY!$D$10:$D$309=LEFT($D$28,7))*(ACTIVITY!$O$10:$O$309=ROWS($B$40:B297))),ACTIVITY!$F$10:$F$309)),"")</f>
        <v/>
      </c>
      <c r="C297" s="34" t="str">
        <f>IFERROR(IF(LOOKUP(2,1/((ACTIVITY!$D$10:$D$309=LEFT($D$28,7))*(ACTIVITY!$O$10:$O$309=ROWS($B$40:B297))),ACTIVITY!$G$10:$G$309)=0,"",LOOKUP(2,1/((ACTIVITY!$D$10:$D$309=LEFT($D$28,7))*(ACTIVITY!$O$10:$O$309=ROWS($B$40:B297))),ACTIVITY!$G$10:$G$309)),"")</f>
        <v/>
      </c>
      <c r="D297" s="34"/>
      <c r="E297" s="88" t="str">
        <f>IFERROR(IF(LOOKUP(2,1/((ACTIVITY!$D$10:$D$309=LEFT($D$28,7))*(ACTIVITY!$O$10:$O$309=ROWS($B$40:B297))),ACTIVITY!$H$10:$H$309)=0,"",LOOKUP(2,1/((ACTIVITY!$D$10:$D$309=LEFT($D$28,7))*(ACTIVITY!$O$10:$O$309=ROWS($B$40:B297))),ACTIVITY!$H$10:$H$309)),"")</f>
        <v/>
      </c>
      <c r="F297" s="88"/>
      <c r="G297" s="34" t="str">
        <f>IFERROR(IF(LOOKUP(2,1/((ACTIVITY!$D$10:$D$309=LEFT($D$28,7))*(ACTIVITY!$O$10:$O$309=ROWS($B$40:B297))),ACTIVITY!$I$10:$I$309)=0,"",LOOKUP(2,1/((ACTIVITY!$D$10:$D$309=LEFT($D$28,7))*(ACTIVITY!$O$10:$O$309=ROWS($B$40:B297))),ACTIVITY!$I$10:$I$309)),"")</f>
        <v/>
      </c>
      <c r="H297" s="34"/>
      <c r="I297" s="88" t="str">
        <f>IFERROR(IF(LOOKUP(2,1/((ACTIVITY!$D$10:$D$309=LEFT($D$28,7))*(ACTIVITY!$O$10:$O$309=ROWS($B$40:B297))),ACTIVITY!$J$10:$J$309)=0,"",LOOKUP(2,1/((ACTIVITY!$D$10:$D$309=LEFT($D$28,7))*(ACTIVITY!$O$10:$O$309=ROWS($B$40:B297))),ACTIVITY!$J$10:$J$309)),"")</f>
        <v/>
      </c>
      <c r="J297" s="88"/>
      <c r="K297" s="34" t="str">
        <f>IFERROR(IF(LOOKUP(2,1/((ACTIVITY!$D$10:$D$309=LEFT($D$28,7))*(ACTIVITY!$O$10:$O$309=ROWS($B$40:B297))),ACTIVITY!$K$10:$K$309)=0,"",LOOKUP(2,1/((ACTIVITY!$D$10:$D$309=LEFT($D$28,7))*(ACTIVITY!$O$10:$O$309=ROWS($B$40:B297))),ACTIVITY!$K$10:$K$309)),"")</f>
        <v/>
      </c>
      <c r="L297" s="34" t="str">
        <f>IFERROR(IF(LOOKUP(2,1/((ACTIVITY!$D$10:$D$309=LEFT($D$28,7))*(ACTIVITY!$O$10:$O$309=ROWS($B$40:B297))),ACTIVITY!$L$10:$L$309)=0,"",LOOKUP(2,1/((ACTIVITY!$D$10:$D$309=LEFT($D$28,7))*(ACTIVITY!$O$10:$O$309=ROWS($B$40:B297))),ACTIVITY!$L$10:$L$309)),"")</f>
        <v/>
      </c>
      <c r="M297" s="34"/>
    </row>
    <row r="298" spans="2:13" ht="24" customHeight="1">
      <c r="B298" s="33" t="str">
        <f>IFERROR(IF(LOOKUP(2,1/((ACTIVITY!$D$10:$D$309=LEFT($D$28,7))*(ACTIVITY!$O$10:$O$309=ROWS($B$40:B298))),ACTIVITY!$F$10:$F$309)=0,"",LOOKUP(2,1/((ACTIVITY!$D$10:$D$309=LEFT($D$28,7))*(ACTIVITY!$O$10:$O$309=ROWS($B$40:B298))),ACTIVITY!$F$10:$F$309)),"")</f>
        <v/>
      </c>
      <c r="C298" s="34" t="str">
        <f>IFERROR(IF(LOOKUP(2,1/((ACTIVITY!$D$10:$D$309=LEFT($D$28,7))*(ACTIVITY!$O$10:$O$309=ROWS($B$40:B298))),ACTIVITY!$G$10:$G$309)=0,"",LOOKUP(2,1/((ACTIVITY!$D$10:$D$309=LEFT($D$28,7))*(ACTIVITY!$O$10:$O$309=ROWS($B$40:B298))),ACTIVITY!$G$10:$G$309)),"")</f>
        <v/>
      </c>
      <c r="D298" s="34"/>
      <c r="E298" s="88" t="str">
        <f>IFERROR(IF(LOOKUP(2,1/((ACTIVITY!$D$10:$D$309=LEFT($D$28,7))*(ACTIVITY!$O$10:$O$309=ROWS($B$40:B298))),ACTIVITY!$H$10:$H$309)=0,"",LOOKUP(2,1/((ACTIVITY!$D$10:$D$309=LEFT($D$28,7))*(ACTIVITY!$O$10:$O$309=ROWS($B$40:B298))),ACTIVITY!$H$10:$H$309)),"")</f>
        <v/>
      </c>
      <c r="F298" s="88"/>
      <c r="G298" s="34" t="str">
        <f>IFERROR(IF(LOOKUP(2,1/((ACTIVITY!$D$10:$D$309=LEFT($D$28,7))*(ACTIVITY!$O$10:$O$309=ROWS($B$40:B298))),ACTIVITY!$I$10:$I$309)=0,"",LOOKUP(2,1/((ACTIVITY!$D$10:$D$309=LEFT($D$28,7))*(ACTIVITY!$O$10:$O$309=ROWS($B$40:B298))),ACTIVITY!$I$10:$I$309)),"")</f>
        <v/>
      </c>
      <c r="H298" s="34"/>
      <c r="I298" s="88" t="str">
        <f>IFERROR(IF(LOOKUP(2,1/((ACTIVITY!$D$10:$D$309=LEFT($D$28,7))*(ACTIVITY!$O$10:$O$309=ROWS($B$40:B298))),ACTIVITY!$J$10:$J$309)=0,"",LOOKUP(2,1/((ACTIVITY!$D$10:$D$309=LEFT($D$28,7))*(ACTIVITY!$O$10:$O$309=ROWS($B$40:B298))),ACTIVITY!$J$10:$J$309)),"")</f>
        <v/>
      </c>
      <c r="J298" s="88"/>
      <c r="K298" s="34" t="str">
        <f>IFERROR(IF(LOOKUP(2,1/((ACTIVITY!$D$10:$D$309=LEFT($D$28,7))*(ACTIVITY!$O$10:$O$309=ROWS($B$40:B298))),ACTIVITY!$K$10:$K$309)=0,"",LOOKUP(2,1/((ACTIVITY!$D$10:$D$309=LEFT($D$28,7))*(ACTIVITY!$O$10:$O$309=ROWS($B$40:B298))),ACTIVITY!$K$10:$K$309)),"")</f>
        <v/>
      </c>
      <c r="L298" s="34" t="str">
        <f>IFERROR(IF(LOOKUP(2,1/((ACTIVITY!$D$10:$D$309=LEFT($D$28,7))*(ACTIVITY!$O$10:$O$309=ROWS($B$40:B298))),ACTIVITY!$L$10:$L$309)=0,"",LOOKUP(2,1/((ACTIVITY!$D$10:$D$309=LEFT($D$28,7))*(ACTIVITY!$O$10:$O$309=ROWS($B$40:B298))),ACTIVITY!$L$10:$L$309)),"")</f>
        <v/>
      </c>
      <c r="M298" s="34"/>
    </row>
    <row r="299" spans="2:13" ht="24" customHeight="1">
      <c r="B299" s="33" t="str">
        <f>IFERROR(IF(LOOKUP(2,1/((ACTIVITY!$D$10:$D$309=LEFT($D$28,7))*(ACTIVITY!$O$10:$O$309=ROWS($B$40:B299))),ACTIVITY!$F$10:$F$309)=0,"",LOOKUP(2,1/((ACTIVITY!$D$10:$D$309=LEFT($D$28,7))*(ACTIVITY!$O$10:$O$309=ROWS($B$40:B299))),ACTIVITY!$F$10:$F$309)),"")</f>
        <v/>
      </c>
      <c r="C299" s="34" t="str">
        <f>IFERROR(IF(LOOKUP(2,1/((ACTIVITY!$D$10:$D$309=LEFT($D$28,7))*(ACTIVITY!$O$10:$O$309=ROWS($B$40:B299))),ACTIVITY!$G$10:$G$309)=0,"",LOOKUP(2,1/((ACTIVITY!$D$10:$D$309=LEFT($D$28,7))*(ACTIVITY!$O$10:$O$309=ROWS($B$40:B299))),ACTIVITY!$G$10:$G$309)),"")</f>
        <v/>
      </c>
      <c r="D299" s="34"/>
      <c r="E299" s="88" t="str">
        <f>IFERROR(IF(LOOKUP(2,1/((ACTIVITY!$D$10:$D$309=LEFT($D$28,7))*(ACTIVITY!$O$10:$O$309=ROWS($B$40:B299))),ACTIVITY!$H$10:$H$309)=0,"",LOOKUP(2,1/((ACTIVITY!$D$10:$D$309=LEFT($D$28,7))*(ACTIVITY!$O$10:$O$309=ROWS($B$40:B299))),ACTIVITY!$H$10:$H$309)),"")</f>
        <v/>
      </c>
      <c r="F299" s="88"/>
      <c r="G299" s="34" t="str">
        <f>IFERROR(IF(LOOKUP(2,1/((ACTIVITY!$D$10:$D$309=LEFT($D$28,7))*(ACTIVITY!$O$10:$O$309=ROWS($B$40:B299))),ACTIVITY!$I$10:$I$309)=0,"",LOOKUP(2,1/((ACTIVITY!$D$10:$D$309=LEFT($D$28,7))*(ACTIVITY!$O$10:$O$309=ROWS($B$40:B299))),ACTIVITY!$I$10:$I$309)),"")</f>
        <v/>
      </c>
      <c r="H299" s="34"/>
      <c r="I299" s="88" t="str">
        <f>IFERROR(IF(LOOKUP(2,1/((ACTIVITY!$D$10:$D$309=LEFT($D$28,7))*(ACTIVITY!$O$10:$O$309=ROWS($B$40:B299))),ACTIVITY!$J$10:$J$309)=0,"",LOOKUP(2,1/((ACTIVITY!$D$10:$D$309=LEFT($D$28,7))*(ACTIVITY!$O$10:$O$309=ROWS($B$40:B299))),ACTIVITY!$J$10:$J$309)),"")</f>
        <v/>
      </c>
      <c r="J299" s="88"/>
      <c r="K299" s="34" t="str">
        <f>IFERROR(IF(LOOKUP(2,1/((ACTIVITY!$D$10:$D$309=LEFT($D$28,7))*(ACTIVITY!$O$10:$O$309=ROWS($B$40:B299))),ACTIVITY!$K$10:$K$309)=0,"",LOOKUP(2,1/((ACTIVITY!$D$10:$D$309=LEFT($D$28,7))*(ACTIVITY!$O$10:$O$309=ROWS($B$40:B299))),ACTIVITY!$K$10:$K$309)),"")</f>
        <v/>
      </c>
      <c r="L299" s="34" t="str">
        <f>IFERROR(IF(LOOKUP(2,1/((ACTIVITY!$D$10:$D$309=LEFT($D$28,7))*(ACTIVITY!$O$10:$O$309=ROWS($B$40:B299))),ACTIVITY!$L$10:$L$309)=0,"",LOOKUP(2,1/((ACTIVITY!$D$10:$D$309=LEFT($D$28,7))*(ACTIVITY!$O$10:$O$309=ROWS($B$40:B299))),ACTIVITY!$L$10:$L$309)),"")</f>
        <v/>
      </c>
      <c r="M299" s="34"/>
    </row>
    <row r="300" spans="2:13" ht="24" customHeight="1">
      <c r="B300" s="33" t="str">
        <f>IFERROR(IF(LOOKUP(2,1/((ACTIVITY!$D$10:$D$309=LEFT($D$28,7))*(ACTIVITY!$O$10:$O$309=ROWS($B$40:B300))),ACTIVITY!$F$10:$F$309)=0,"",LOOKUP(2,1/((ACTIVITY!$D$10:$D$309=LEFT($D$28,7))*(ACTIVITY!$O$10:$O$309=ROWS($B$40:B300))),ACTIVITY!$F$10:$F$309)),"")</f>
        <v/>
      </c>
      <c r="C300" s="34" t="str">
        <f>IFERROR(IF(LOOKUP(2,1/((ACTIVITY!$D$10:$D$309=LEFT($D$28,7))*(ACTIVITY!$O$10:$O$309=ROWS($B$40:B300))),ACTIVITY!$G$10:$G$309)=0,"",LOOKUP(2,1/((ACTIVITY!$D$10:$D$309=LEFT($D$28,7))*(ACTIVITY!$O$10:$O$309=ROWS($B$40:B300))),ACTIVITY!$G$10:$G$309)),"")</f>
        <v/>
      </c>
      <c r="D300" s="34"/>
      <c r="E300" s="88" t="str">
        <f>IFERROR(IF(LOOKUP(2,1/((ACTIVITY!$D$10:$D$309=LEFT($D$28,7))*(ACTIVITY!$O$10:$O$309=ROWS($B$40:B300))),ACTIVITY!$H$10:$H$309)=0,"",LOOKUP(2,1/((ACTIVITY!$D$10:$D$309=LEFT($D$28,7))*(ACTIVITY!$O$10:$O$309=ROWS($B$40:B300))),ACTIVITY!$H$10:$H$309)),"")</f>
        <v/>
      </c>
      <c r="F300" s="88"/>
      <c r="G300" s="34" t="str">
        <f>IFERROR(IF(LOOKUP(2,1/((ACTIVITY!$D$10:$D$309=LEFT($D$28,7))*(ACTIVITY!$O$10:$O$309=ROWS($B$40:B300))),ACTIVITY!$I$10:$I$309)=0,"",LOOKUP(2,1/((ACTIVITY!$D$10:$D$309=LEFT($D$28,7))*(ACTIVITY!$O$10:$O$309=ROWS($B$40:B300))),ACTIVITY!$I$10:$I$309)),"")</f>
        <v/>
      </c>
      <c r="H300" s="34"/>
      <c r="I300" s="88" t="str">
        <f>IFERROR(IF(LOOKUP(2,1/((ACTIVITY!$D$10:$D$309=LEFT($D$28,7))*(ACTIVITY!$O$10:$O$309=ROWS($B$40:B300))),ACTIVITY!$J$10:$J$309)=0,"",LOOKUP(2,1/((ACTIVITY!$D$10:$D$309=LEFT($D$28,7))*(ACTIVITY!$O$10:$O$309=ROWS($B$40:B300))),ACTIVITY!$J$10:$J$309)),"")</f>
        <v/>
      </c>
      <c r="J300" s="88"/>
      <c r="K300" s="34" t="str">
        <f>IFERROR(IF(LOOKUP(2,1/((ACTIVITY!$D$10:$D$309=LEFT($D$28,7))*(ACTIVITY!$O$10:$O$309=ROWS($B$40:B300))),ACTIVITY!$K$10:$K$309)=0,"",LOOKUP(2,1/((ACTIVITY!$D$10:$D$309=LEFT($D$28,7))*(ACTIVITY!$O$10:$O$309=ROWS($B$40:B300))),ACTIVITY!$K$10:$K$309)),"")</f>
        <v/>
      </c>
      <c r="L300" s="34" t="str">
        <f>IFERROR(IF(LOOKUP(2,1/((ACTIVITY!$D$10:$D$309=LEFT($D$28,7))*(ACTIVITY!$O$10:$O$309=ROWS($B$40:B300))),ACTIVITY!$L$10:$L$309)=0,"",LOOKUP(2,1/((ACTIVITY!$D$10:$D$309=LEFT($D$28,7))*(ACTIVITY!$O$10:$O$309=ROWS($B$40:B300))),ACTIVITY!$L$10:$L$309)),"")</f>
        <v/>
      </c>
      <c r="M300" s="34"/>
    </row>
    <row r="301" spans="2:13" ht="24" customHeight="1">
      <c r="B301" s="33" t="str">
        <f>IFERROR(IF(LOOKUP(2,1/((ACTIVITY!$D$10:$D$309=LEFT($D$28,7))*(ACTIVITY!$O$10:$O$309=ROWS($B$40:B301))),ACTIVITY!$F$10:$F$309)=0,"",LOOKUP(2,1/((ACTIVITY!$D$10:$D$309=LEFT($D$28,7))*(ACTIVITY!$O$10:$O$309=ROWS($B$40:B301))),ACTIVITY!$F$10:$F$309)),"")</f>
        <v/>
      </c>
      <c r="C301" s="34" t="str">
        <f>IFERROR(IF(LOOKUP(2,1/((ACTIVITY!$D$10:$D$309=LEFT($D$28,7))*(ACTIVITY!$O$10:$O$309=ROWS($B$40:B301))),ACTIVITY!$G$10:$G$309)=0,"",LOOKUP(2,1/((ACTIVITY!$D$10:$D$309=LEFT($D$28,7))*(ACTIVITY!$O$10:$O$309=ROWS($B$40:B301))),ACTIVITY!$G$10:$G$309)),"")</f>
        <v/>
      </c>
      <c r="D301" s="34"/>
      <c r="E301" s="88" t="str">
        <f>IFERROR(IF(LOOKUP(2,1/((ACTIVITY!$D$10:$D$309=LEFT($D$28,7))*(ACTIVITY!$O$10:$O$309=ROWS($B$40:B301))),ACTIVITY!$H$10:$H$309)=0,"",LOOKUP(2,1/((ACTIVITY!$D$10:$D$309=LEFT($D$28,7))*(ACTIVITY!$O$10:$O$309=ROWS($B$40:B301))),ACTIVITY!$H$10:$H$309)),"")</f>
        <v/>
      </c>
      <c r="F301" s="88"/>
      <c r="G301" s="34" t="str">
        <f>IFERROR(IF(LOOKUP(2,1/((ACTIVITY!$D$10:$D$309=LEFT($D$28,7))*(ACTIVITY!$O$10:$O$309=ROWS($B$40:B301))),ACTIVITY!$I$10:$I$309)=0,"",LOOKUP(2,1/((ACTIVITY!$D$10:$D$309=LEFT($D$28,7))*(ACTIVITY!$O$10:$O$309=ROWS($B$40:B301))),ACTIVITY!$I$10:$I$309)),"")</f>
        <v/>
      </c>
      <c r="H301" s="34"/>
      <c r="I301" s="88" t="str">
        <f>IFERROR(IF(LOOKUP(2,1/((ACTIVITY!$D$10:$D$309=LEFT($D$28,7))*(ACTIVITY!$O$10:$O$309=ROWS($B$40:B301))),ACTIVITY!$J$10:$J$309)=0,"",LOOKUP(2,1/((ACTIVITY!$D$10:$D$309=LEFT($D$28,7))*(ACTIVITY!$O$10:$O$309=ROWS($B$40:B301))),ACTIVITY!$J$10:$J$309)),"")</f>
        <v/>
      </c>
      <c r="J301" s="88"/>
      <c r="K301" s="34" t="str">
        <f>IFERROR(IF(LOOKUP(2,1/((ACTIVITY!$D$10:$D$309=LEFT($D$28,7))*(ACTIVITY!$O$10:$O$309=ROWS($B$40:B301))),ACTIVITY!$K$10:$K$309)=0,"",LOOKUP(2,1/((ACTIVITY!$D$10:$D$309=LEFT($D$28,7))*(ACTIVITY!$O$10:$O$309=ROWS($B$40:B301))),ACTIVITY!$K$10:$K$309)),"")</f>
        <v/>
      </c>
      <c r="L301" s="34" t="str">
        <f>IFERROR(IF(LOOKUP(2,1/((ACTIVITY!$D$10:$D$309=LEFT($D$28,7))*(ACTIVITY!$O$10:$O$309=ROWS($B$40:B301))),ACTIVITY!$L$10:$L$309)=0,"",LOOKUP(2,1/((ACTIVITY!$D$10:$D$309=LEFT($D$28,7))*(ACTIVITY!$O$10:$O$309=ROWS($B$40:B301))),ACTIVITY!$L$10:$L$309)),"")</f>
        <v/>
      </c>
      <c r="M301" s="34"/>
    </row>
    <row r="302" spans="2:13" ht="24" customHeight="1">
      <c r="B302" s="33" t="str">
        <f>IFERROR(IF(LOOKUP(2,1/((ACTIVITY!$D$10:$D$309=LEFT($D$28,7))*(ACTIVITY!$O$10:$O$309=ROWS($B$40:B302))),ACTIVITY!$F$10:$F$309)=0,"",LOOKUP(2,1/((ACTIVITY!$D$10:$D$309=LEFT($D$28,7))*(ACTIVITY!$O$10:$O$309=ROWS($B$40:B302))),ACTIVITY!$F$10:$F$309)),"")</f>
        <v/>
      </c>
      <c r="C302" s="34" t="str">
        <f>IFERROR(IF(LOOKUP(2,1/((ACTIVITY!$D$10:$D$309=LEFT($D$28,7))*(ACTIVITY!$O$10:$O$309=ROWS($B$40:B302))),ACTIVITY!$G$10:$G$309)=0,"",LOOKUP(2,1/((ACTIVITY!$D$10:$D$309=LEFT($D$28,7))*(ACTIVITY!$O$10:$O$309=ROWS($B$40:B302))),ACTIVITY!$G$10:$G$309)),"")</f>
        <v/>
      </c>
      <c r="D302" s="34"/>
      <c r="E302" s="88" t="str">
        <f>IFERROR(IF(LOOKUP(2,1/((ACTIVITY!$D$10:$D$309=LEFT($D$28,7))*(ACTIVITY!$O$10:$O$309=ROWS($B$40:B302))),ACTIVITY!$H$10:$H$309)=0,"",LOOKUP(2,1/((ACTIVITY!$D$10:$D$309=LEFT($D$28,7))*(ACTIVITY!$O$10:$O$309=ROWS($B$40:B302))),ACTIVITY!$H$10:$H$309)),"")</f>
        <v/>
      </c>
      <c r="F302" s="88"/>
      <c r="G302" s="34" t="str">
        <f>IFERROR(IF(LOOKUP(2,1/((ACTIVITY!$D$10:$D$309=LEFT($D$28,7))*(ACTIVITY!$O$10:$O$309=ROWS($B$40:B302))),ACTIVITY!$I$10:$I$309)=0,"",LOOKUP(2,1/((ACTIVITY!$D$10:$D$309=LEFT($D$28,7))*(ACTIVITY!$O$10:$O$309=ROWS($B$40:B302))),ACTIVITY!$I$10:$I$309)),"")</f>
        <v/>
      </c>
      <c r="H302" s="34"/>
      <c r="I302" s="88" t="str">
        <f>IFERROR(IF(LOOKUP(2,1/((ACTIVITY!$D$10:$D$309=LEFT($D$28,7))*(ACTIVITY!$O$10:$O$309=ROWS($B$40:B302))),ACTIVITY!$J$10:$J$309)=0,"",LOOKUP(2,1/((ACTIVITY!$D$10:$D$309=LEFT($D$28,7))*(ACTIVITY!$O$10:$O$309=ROWS($B$40:B302))),ACTIVITY!$J$10:$J$309)),"")</f>
        <v/>
      </c>
      <c r="J302" s="88"/>
      <c r="K302" s="34" t="str">
        <f>IFERROR(IF(LOOKUP(2,1/((ACTIVITY!$D$10:$D$309=LEFT($D$28,7))*(ACTIVITY!$O$10:$O$309=ROWS($B$40:B302))),ACTIVITY!$K$10:$K$309)=0,"",LOOKUP(2,1/((ACTIVITY!$D$10:$D$309=LEFT($D$28,7))*(ACTIVITY!$O$10:$O$309=ROWS($B$40:B302))),ACTIVITY!$K$10:$K$309)),"")</f>
        <v/>
      </c>
      <c r="L302" s="34" t="str">
        <f>IFERROR(IF(LOOKUP(2,1/((ACTIVITY!$D$10:$D$309=LEFT($D$28,7))*(ACTIVITY!$O$10:$O$309=ROWS($B$40:B302))),ACTIVITY!$L$10:$L$309)=0,"",LOOKUP(2,1/((ACTIVITY!$D$10:$D$309=LEFT($D$28,7))*(ACTIVITY!$O$10:$O$309=ROWS($B$40:B302))),ACTIVITY!$L$10:$L$309)),"")</f>
        <v/>
      </c>
      <c r="M302" s="34"/>
    </row>
    <row r="303" spans="2:13" ht="24" customHeight="1">
      <c r="B303" s="33" t="str">
        <f>IFERROR(IF(LOOKUP(2,1/((ACTIVITY!$D$10:$D$309=LEFT($D$28,7))*(ACTIVITY!$O$10:$O$309=ROWS($B$40:B303))),ACTIVITY!$F$10:$F$309)=0,"",LOOKUP(2,1/((ACTIVITY!$D$10:$D$309=LEFT($D$28,7))*(ACTIVITY!$O$10:$O$309=ROWS($B$40:B303))),ACTIVITY!$F$10:$F$309)),"")</f>
        <v/>
      </c>
      <c r="C303" s="34" t="str">
        <f>IFERROR(IF(LOOKUP(2,1/((ACTIVITY!$D$10:$D$309=LEFT($D$28,7))*(ACTIVITY!$O$10:$O$309=ROWS($B$40:B303))),ACTIVITY!$G$10:$G$309)=0,"",LOOKUP(2,1/((ACTIVITY!$D$10:$D$309=LEFT($D$28,7))*(ACTIVITY!$O$10:$O$309=ROWS($B$40:B303))),ACTIVITY!$G$10:$G$309)),"")</f>
        <v/>
      </c>
      <c r="D303" s="34"/>
      <c r="E303" s="88" t="str">
        <f>IFERROR(IF(LOOKUP(2,1/((ACTIVITY!$D$10:$D$309=LEFT($D$28,7))*(ACTIVITY!$O$10:$O$309=ROWS($B$40:B303))),ACTIVITY!$H$10:$H$309)=0,"",LOOKUP(2,1/((ACTIVITY!$D$10:$D$309=LEFT($D$28,7))*(ACTIVITY!$O$10:$O$309=ROWS($B$40:B303))),ACTIVITY!$H$10:$H$309)),"")</f>
        <v/>
      </c>
      <c r="F303" s="88"/>
      <c r="G303" s="34" t="str">
        <f>IFERROR(IF(LOOKUP(2,1/((ACTIVITY!$D$10:$D$309=LEFT($D$28,7))*(ACTIVITY!$O$10:$O$309=ROWS($B$40:B303))),ACTIVITY!$I$10:$I$309)=0,"",LOOKUP(2,1/((ACTIVITY!$D$10:$D$309=LEFT($D$28,7))*(ACTIVITY!$O$10:$O$309=ROWS($B$40:B303))),ACTIVITY!$I$10:$I$309)),"")</f>
        <v/>
      </c>
      <c r="H303" s="34"/>
      <c r="I303" s="88" t="str">
        <f>IFERROR(IF(LOOKUP(2,1/((ACTIVITY!$D$10:$D$309=LEFT($D$28,7))*(ACTIVITY!$O$10:$O$309=ROWS($B$40:B303))),ACTIVITY!$J$10:$J$309)=0,"",LOOKUP(2,1/((ACTIVITY!$D$10:$D$309=LEFT($D$28,7))*(ACTIVITY!$O$10:$O$309=ROWS($B$40:B303))),ACTIVITY!$J$10:$J$309)),"")</f>
        <v/>
      </c>
      <c r="J303" s="88"/>
      <c r="K303" s="34" t="str">
        <f>IFERROR(IF(LOOKUP(2,1/((ACTIVITY!$D$10:$D$309=LEFT($D$28,7))*(ACTIVITY!$O$10:$O$309=ROWS($B$40:B303))),ACTIVITY!$K$10:$K$309)=0,"",LOOKUP(2,1/((ACTIVITY!$D$10:$D$309=LEFT($D$28,7))*(ACTIVITY!$O$10:$O$309=ROWS($B$40:B303))),ACTIVITY!$K$10:$K$309)),"")</f>
        <v/>
      </c>
      <c r="L303" s="34" t="str">
        <f>IFERROR(IF(LOOKUP(2,1/((ACTIVITY!$D$10:$D$309=LEFT($D$28,7))*(ACTIVITY!$O$10:$O$309=ROWS($B$40:B303))),ACTIVITY!$L$10:$L$309)=0,"",LOOKUP(2,1/((ACTIVITY!$D$10:$D$309=LEFT($D$28,7))*(ACTIVITY!$O$10:$O$309=ROWS($B$40:B303))),ACTIVITY!$L$10:$L$309)),"")</f>
        <v/>
      </c>
      <c r="M303" s="34"/>
    </row>
    <row r="304" spans="2:13" ht="24" customHeight="1">
      <c r="B304" s="33" t="str">
        <f>IFERROR(IF(LOOKUP(2,1/((ACTIVITY!$D$10:$D$309=LEFT($D$28,7))*(ACTIVITY!$O$10:$O$309=ROWS($B$40:B304))),ACTIVITY!$F$10:$F$309)=0,"",LOOKUP(2,1/((ACTIVITY!$D$10:$D$309=LEFT($D$28,7))*(ACTIVITY!$O$10:$O$309=ROWS($B$40:B304))),ACTIVITY!$F$10:$F$309)),"")</f>
        <v/>
      </c>
      <c r="C304" s="34" t="str">
        <f>IFERROR(IF(LOOKUP(2,1/((ACTIVITY!$D$10:$D$309=LEFT($D$28,7))*(ACTIVITY!$O$10:$O$309=ROWS($B$40:B304))),ACTIVITY!$G$10:$G$309)=0,"",LOOKUP(2,1/((ACTIVITY!$D$10:$D$309=LEFT($D$28,7))*(ACTIVITY!$O$10:$O$309=ROWS($B$40:B304))),ACTIVITY!$G$10:$G$309)),"")</f>
        <v/>
      </c>
      <c r="D304" s="34"/>
      <c r="E304" s="88" t="str">
        <f>IFERROR(IF(LOOKUP(2,1/((ACTIVITY!$D$10:$D$309=LEFT($D$28,7))*(ACTIVITY!$O$10:$O$309=ROWS($B$40:B304))),ACTIVITY!$H$10:$H$309)=0,"",LOOKUP(2,1/((ACTIVITY!$D$10:$D$309=LEFT($D$28,7))*(ACTIVITY!$O$10:$O$309=ROWS($B$40:B304))),ACTIVITY!$H$10:$H$309)),"")</f>
        <v/>
      </c>
      <c r="F304" s="88"/>
      <c r="G304" s="34" t="str">
        <f>IFERROR(IF(LOOKUP(2,1/((ACTIVITY!$D$10:$D$309=LEFT($D$28,7))*(ACTIVITY!$O$10:$O$309=ROWS($B$40:B304))),ACTIVITY!$I$10:$I$309)=0,"",LOOKUP(2,1/((ACTIVITY!$D$10:$D$309=LEFT($D$28,7))*(ACTIVITY!$O$10:$O$309=ROWS($B$40:B304))),ACTIVITY!$I$10:$I$309)),"")</f>
        <v/>
      </c>
      <c r="H304" s="34"/>
      <c r="I304" s="88" t="str">
        <f>IFERROR(IF(LOOKUP(2,1/((ACTIVITY!$D$10:$D$309=LEFT($D$28,7))*(ACTIVITY!$O$10:$O$309=ROWS($B$40:B304))),ACTIVITY!$J$10:$J$309)=0,"",LOOKUP(2,1/((ACTIVITY!$D$10:$D$309=LEFT($D$28,7))*(ACTIVITY!$O$10:$O$309=ROWS($B$40:B304))),ACTIVITY!$J$10:$J$309)),"")</f>
        <v/>
      </c>
      <c r="J304" s="88"/>
      <c r="K304" s="34" t="str">
        <f>IFERROR(IF(LOOKUP(2,1/((ACTIVITY!$D$10:$D$309=LEFT($D$28,7))*(ACTIVITY!$O$10:$O$309=ROWS($B$40:B304))),ACTIVITY!$K$10:$K$309)=0,"",LOOKUP(2,1/((ACTIVITY!$D$10:$D$309=LEFT($D$28,7))*(ACTIVITY!$O$10:$O$309=ROWS($B$40:B304))),ACTIVITY!$K$10:$K$309)),"")</f>
        <v/>
      </c>
      <c r="L304" s="34" t="str">
        <f>IFERROR(IF(LOOKUP(2,1/((ACTIVITY!$D$10:$D$309=LEFT($D$28,7))*(ACTIVITY!$O$10:$O$309=ROWS($B$40:B304))),ACTIVITY!$L$10:$L$309)=0,"",LOOKUP(2,1/((ACTIVITY!$D$10:$D$309=LEFT($D$28,7))*(ACTIVITY!$O$10:$O$309=ROWS($B$40:B304))),ACTIVITY!$L$10:$L$309)),"")</f>
        <v/>
      </c>
      <c r="M304" s="34"/>
    </row>
    <row r="305" spans="2:13" ht="24" customHeight="1">
      <c r="B305" s="33" t="str">
        <f>IFERROR(IF(LOOKUP(2,1/((ACTIVITY!$D$10:$D$309=LEFT($D$28,7))*(ACTIVITY!$O$10:$O$309=ROWS($B$40:B305))),ACTIVITY!$F$10:$F$309)=0,"",LOOKUP(2,1/((ACTIVITY!$D$10:$D$309=LEFT($D$28,7))*(ACTIVITY!$O$10:$O$309=ROWS($B$40:B305))),ACTIVITY!$F$10:$F$309)),"")</f>
        <v/>
      </c>
      <c r="C305" s="34" t="str">
        <f>IFERROR(IF(LOOKUP(2,1/((ACTIVITY!$D$10:$D$309=LEFT($D$28,7))*(ACTIVITY!$O$10:$O$309=ROWS($B$40:B305))),ACTIVITY!$G$10:$G$309)=0,"",LOOKUP(2,1/((ACTIVITY!$D$10:$D$309=LEFT($D$28,7))*(ACTIVITY!$O$10:$O$309=ROWS($B$40:B305))),ACTIVITY!$G$10:$G$309)),"")</f>
        <v/>
      </c>
      <c r="D305" s="34"/>
      <c r="E305" s="88" t="str">
        <f>IFERROR(IF(LOOKUP(2,1/((ACTIVITY!$D$10:$D$309=LEFT($D$28,7))*(ACTIVITY!$O$10:$O$309=ROWS($B$40:B305))),ACTIVITY!$H$10:$H$309)=0,"",LOOKUP(2,1/((ACTIVITY!$D$10:$D$309=LEFT($D$28,7))*(ACTIVITY!$O$10:$O$309=ROWS($B$40:B305))),ACTIVITY!$H$10:$H$309)),"")</f>
        <v/>
      </c>
      <c r="F305" s="88"/>
      <c r="G305" s="34" t="str">
        <f>IFERROR(IF(LOOKUP(2,1/((ACTIVITY!$D$10:$D$309=LEFT($D$28,7))*(ACTIVITY!$O$10:$O$309=ROWS($B$40:B305))),ACTIVITY!$I$10:$I$309)=0,"",LOOKUP(2,1/((ACTIVITY!$D$10:$D$309=LEFT($D$28,7))*(ACTIVITY!$O$10:$O$309=ROWS($B$40:B305))),ACTIVITY!$I$10:$I$309)),"")</f>
        <v/>
      </c>
      <c r="H305" s="34"/>
      <c r="I305" s="88" t="str">
        <f>IFERROR(IF(LOOKUP(2,1/((ACTIVITY!$D$10:$D$309=LEFT($D$28,7))*(ACTIVITY!$O$10:$O$309=ROWS($B$40:B305))),ACTIVITY!$J$10:$J$309)=0,"",LOOKUP(2,1/((ACTIVITY!$D$10:$D$309=LEFT($D$28,7))*(ACTIVITY!$O$10:$O$309=ROWS($B$40:B305))),ACTIVITY!$J$10:$J$309)),"")</f>
        <v/>
      </c>
      <c r="J305" s="88"/>
      <c r="K305" s="34" t="str">
        <f>IFERROR(IF(LOOKUP(2,1/((ACTIVITY!$D$10:$D$309=LEFT($D$28,7))*(ACTIVITY!$O$10:$O$309=ROWS($B$40:B305))),ACTIVITY!$K$10:$K$309)=0,"",LOOKUP(2,1/((ACTIVITY!$D$10:$D$309=LEFT($D$28,7))*(ACTIVITY!$O$10:$O$309=ROWS($B$40:B305))),ACTIVITY!$K$10:$K$309)),"")</f>
        <v/>
      </c>
      <c r="L305" s="34" t="str">
        <f>IFERROR(IF(LOOKUP(2,1/((ACTIVITY!$D$10:$D$309=LEFT($D$28,7))*(ACTIVITY!$O$10:$O$309=ROWS($B$40:B305))),ACTIVITY!$L$10:$L$309)=0,"",LOOKUP(2,1/((ACTIVITY!$D$10:$D$309=LEFT($D$28,7))*(ACTIVITY!$O$10:$O$309=ROWS($B$40:B305))),ACTIVITY!$L$10:$L$309)),"")</f>
        <v/>
      </c>
      <c r="M305" s="34"/>
    </row>
    <row r="306" spans="2:13" ht="24" customHeight="1">
      <c r="B306" s="33" t="str">
        <f>IFERROR(IF(LOOKUP(2,1/((ACTIVITY!$D$10:$D$309=LEFT($D$28,7))*(ACTIVITY!$O$10:$O$309=ROWS($B$40:B306))),ACTIVITY!$F$10:$F$309)=0,"",LOOKUP(2,1/((ACTIVITY!$D$10:$D$309=LEFT($D$28,7))*(ACTIVITY!$O$10:$O$309=ROWS($B$40:B306))),ACTIVITY!$F$10:$F$309)),"")</f>
        <v/>
      </c>
      <c r="C306" s="34" t="str">
        <f>IFERROR(IF(LOOKUP(2,1/((ACTIVITY!$D$10:$D$309=LEFT($D$28,7))*(ACTIVITY!$O$10:$O$309=ROWS($B$40:B306))),ACTIVITY!$G$10:$G$309)=0,"",LOOKUP(2,1/((ACTIVITY!$D$10:$D$309=LEFT($D$28,7))*(ACTIVITY!$O$10:$O$309=ROWS($B$40:B306))),ACTIVITY!$G$10:$G$309)),"")</f>
        <v/>
      </c>
      <c r="D306" s="34"/>
      <c r="E306" s="88" t="str">
        <f>IFERROR(IF(LOOKUP(2,1/((ACTIVITY!$D$10:$D$309=LEFT($D$28,7))*(ACTIVITY!$O$10:$O$309=ROWS($B$40:B306))),ACTIVITY!$H$10:$H$309)=0,"",LOOKUP(2,1/((ACTIVITY!$D$10:$D$309=LEFT($D$28,7))*(ACTIVITY!$O$10:$O$309=ROWS($B$40:B306))),ACTIVITY!$H$10:$H$309)),"")</f>
        <v/>
      </c>
      <c r="F306" s="88"/>
      <c r="G306" s="34" t="str">
        <f>IFERROR(IF(LOOKUP(2,1/((ACTIVITY!$D$10:$D$309=LEFT($D$28,7))*(ACTIVITY!$O$10:$O$309=ROWS($B$40:B306))),ACTIVITY!$I$10:$I$309)=0,"",LOOKUP(2,1/((ACTIVITY!$D$10:$D$309=LEFT($D$28,7))*(ACTIVITY!$O$10:$O$309=ROWS($B$40:B306))),ACTIVITY!$I$10:$I$309)),"")</f>
        <v/>
      </c>
      <c r="H306" s="34"/>
      <c r="I306" s="88" t="str">
        <f>IFERROR(IF(LOOKUP(2,1/((ACTIVITY!$D$10:$D$309=LEFT($D$28,7))*(ACTIVITY!$O$10:$O$309=ROWS($B$40:B306))),ACTIVITY!$J$10:$J$309)=0,"",LOOKUP(2,1/((ACTIVITY!$D$10:$D$309=LEFT($D$28,7))*(ACTIVITY!$O$10:$O$309=ROWS($B$40:B306))),ACTIVITY!$J$10:$J$309)),"")</f>
        <v/>
      </c>
      <c r="J306" s="88"/>
      <c r="K306" s="34" t="str">
        <f>IFERROR(IF(LOOKUP(2,1/((ACTIVITY!$D$10:$D$309=LEFT($D$28,7))*(ACTIVITY!$O$10:$O$309=ROWS($B$40:B306))),ACTIVITY!$K$10:$K$309)=0,"",LOOKUP(2,1/((ACTIVITY!$D$10:$D$309=LEFT($D$28,7))*(ACTIVITY!$O$10:$O$309=ROWS($B$40:B306))),ACTIVITY!$K$10:$K$309)),"")</f>
        <v/>
      </c>
      <c r="L306" s="34" t="str">
        <f>IFERROR(IF(LOOKUP(2,1/((ACTIVITY!$D$10:$D$309=LEFT($D$28,7))*(ACTIVITY!$O$10:$O$309=ROWS($B$40:B306))),ACTIVITY!$L$10:$L$309)=0,"",LOOKUP(2,1/((ACTIVITY!$D$10:$D$309=LEFT($D$28,7))*(ACTIVITY!$O$10:$O$309=ROWS($B$40:B306))),ACTIVITY!$L$10:$L$309)),"")</f>
        <v/>
      </c>
      <c r="M306" s="34"/>
    </row>
    <row r="307" spans="2:13" ht="24" customHeight="1">
      <c r="B307" s="33" t="str">
        <f>IFERROR(IF(LOOKUP(2,1/((ACTIVITY!$D$10:$D$309=LEFT($D$28,7))*(ACTIVITY!$O$10:$O$309=ROWS($B$40:B307))),ACTIVITY!$F$10:$F$309)=0,"",LOOKUP(2,1/((ACTIVITY!$D$10:$D$309=LEFT($D$28,7))*(ACTIVITY!$O$10:$O$309=ROWS($B$40:B307))),ACTIVITY!$F$10:$F$309)),"")</f>
        <v/>
      </c>
      <c r="C307" s="34" t="str">
        <f>IFERROR(IF(LOOKUP(2,1/((ACTIVITY!$D$10:$D$309=LEFT($D$28,7))*(ACTIVITY!$O$10:$O$309=ROWS($B$40:B307))),ACTIVITY!$G$10:$G$309)=0,"",LOOKUP(2,1/((ACTIVITY!$D$10:$D$309=LEFT($D$28,7))*(ACTIVITY!$O$10:$O$309=ROWS($B$40:B307))),ACTIVITY!$G$10:$G$309)),"")</f>
        <v/>
      </c>
      <c r="D307" s="34"/>
      <c r="E307" s="88" t="str">
        <f>IFERROR(IF(LOOKUP(2,1/((ACTIVITY!$D$10:$D$309=LEFT($D$28,7))*(ACTIVITY!$O$10:$O$309=ROWS($B$40:B307))),ACTIVITY!$H$10:$H$309)=0,"",LOOKUP(2,1/((ACTIVITY!$D$10:$D$309=LEFT($D$28,7))*(ACTIVITY!$O$10:$O$309=ROWS($B$40:B307))),ACTIVITY!$H$10:$H$309)),"")</f>
        <v/>
      </c>
      <c r="F307" s="88"/>
      <c r="G307" s="34" t="str">
        <f>IFERROR(IF(LOOKUP(2,1/((ACTIVITY!$D$10:$D$309=LEFT($D$28,7))*(ACTIVITY!$O$10:$O$309=ROWS($B$40:B307))),ACTIVITY!$I$10:$I$309)=0,"",LOOKUP(2,1/((ACTIVITY!$D$10:$D$309=LEFT($D$28,7))*(ACTIVITY!$O$10:$O$309=ROWS($B$40:B307))),ACTIVITY!$I$10:$I$309)),"")</f>
        <v/>
      </c>
      <c r="H307" s="34"/>
      <c r="I307" s="88" t="str">
        <f>IFERROR(IF(LOOKUP(2,1/((ACTIVITY!$D$10:$D$309=LEFT($D$28,7))*(ACTIVITY!$O$10:$O$309=ROWS($B$40:B307))),ACTIVITY!$J$10:$J$309)=0,"",LOOKUP(2,1/((ACTIVITY!$D$10:$D$309=LEFT($D$28,7))*(ACTIVITY!$O$10:$O$309=ROWS($B$40:B307))),ACTIVITY!$J$10:$J$309)),"")</f>
        <v/>
      </c>
      <c r="J307" s="88"/>
      <c r="K307" s="34" t="str">
        <f>IFERROR(IF(LOOKUP(2,1/((ACTIVITY!$D$10:$D$309=LEFT($D$28,7))*(ACTIVITY!$O$10:$O$309=ROWS($B$40:B307))),ACTIVITY!$K$10:$K$309)=0,"",LOOKUP(2,1/((ACTIVITY!$D$10:$D$309=LEFT($D$28,7))*(ACTIVITY!$O$10:$O$309=ROWS($B$40:B307))),ACTIVITY!$K$10:$K$309)),"")</f>
        <v/>
      </c>
      <c r="L307" s="34" t="str">
        <f>IFERROR(IF(LOOKUP(2,1/((ACTIVITY!$D$10:$D$309=LEFT($D$28,7))*(ACTIVITY!$O$10:$O$309=ROWS($B$40:B307))),ACTIVITY!$L$10:$L$309)=0,"",LOOKUP(2,1/((ACTIVITY!$D$10:$D$309=LEFT($D$28,7))*(ACTIVITY!$O$10:$O$309=ROWS($B$40:B307))),ACTIVITY!$L$10:$L$309)),"")</f>
        <v/>
      </c>
      <c r="M307" s="34"/>
    </row>
    <row r="308" spans="2:13" ht="24" customHeight="1">
      <c r="B308" s="33" t="str">
        <f>IFERROR(IF(LOOKUP(2,1/((ACTIVITY!$D$10:$D$309=LEFT($D$28,7))*(ACTIVITY!$O$10:$O$309=ROWS($B$40:B308))),ACTIVITY!$F$10:$F$309)=0,"",LOOKUP(2,1/((ACTIVITY!$D$10:$D$309=LEFT($D$28,7))*(ACTIVITY!$O$10:$O$309=ROWS($B$40:B308))),ACTIVITY!$F$10:$F$309)),"")</f>
        <v/>
      </c>
      <c r="C308" s="34" t="str">
        <f>IFERROR(IF(LOOKUP(2,1/((ACTIVITY!$D$10:$D$309=LEFT($D$28,7))*(ACTIVITY!$O$10:$O$309=ROWS($B$40:B308))),ACTIVITY!$G$10:$G$309)=0,"",LOOKUP(2,1/((ACTIVITY!$D$10:$D$309=LEFT($D$28,7))*(ACTIVITY!$O$10:$O$309=ROWS($B$40:B308))),ACTIVITY!$G$10:$G$309)),"")</f>
        <v/>
      </c>
      <c r="D308" s="34"/>
      <c r="E308" s="88" t="str">
        <f>IFERROR(IF(LOOKUP(2,1/((ACTIVITY!$D$10:$D$309=LEFT($D$28,7))*(ACTIVITY!$O$10:$O$309=ROWS($B$40:B308))),ACTIVITY!$H$10:$H$309)=0,"",LOOKUP(2,1/((ACTIVITY!$D$10:$D$309=LEFT($D$28,7))*(ACTIVITY!$O$10:$O$309=ROWS($B$40:B308))),ACTIVITY!$H$10:$H$309)),"")</f>
        <v/>
      </c>
      <c r="F308" s="88"/>
      <c r="G308" s="34" t="str">
        <f>IFERROR(IF(LOOKUP(2,1/((ACTIVITY!$D$10:$D$309=LEFT($D$28,7))*(ACTIVITY!$O$10:$O$309=ROWS($B$40:B308))),ACTIVITY!$I$10:$I$309)=0,"",LOOKUP(2,1/((ACTIVITY!$D$10:$D$309=LEFT($D$28,7))*(ACTIVITY!$O$10:$O$309=ROWS($B$40:B308))),ACTIVITY!$I$10:$I$309)),"")</f>
        <v/>
      </c>
      <c r="H308" s="34"/>
      <c r="I308" s="88" t="str">
        <f>IFERROR(IF(LOOKUP(2,1/((ACTIVITY!$D$10:$D$309=LEFT($D$28,7))*(ACTIVITY!$O$10:$O$309=ROWS($B$40:B308))),ACTIVITY!$J$10:$J$309)=0,"",LOOKUP(2,1/((ACTIVITY!$D$10:$D$309=LEFT($D$28,7))*(ACTIVITY!$O$10:$O$309=ROWS($B$40:B308))),ACTIVITY!$J$10:$J$309)),"")</f>
        <v/>
      </c>
      <c r="J308" s="88"/>
      <c r="K308" s="34" t="str">
        <f>IFERROR(IF(LOOKUP(2,1/((ACTIVITY!$D$10:$D$309=LEFT($D$28,7))*(ACTIVITY!$O$10:$O$309=ROWS($B$40:B308))),ACTIVITY!$K$10:$K$309)=0,"",LOOKUP(2,1/((ACTIVITY!$D$10:$D$309=LEFT($D$28,7))*(ACTIVITY!$O$10:$O$309=ROWS($B$40:B308))),ACTIVITY!$K$10:$K$309)),"")</f>
        <v/>
      </c>
      <c r="L308" s="34" t="str">
        <f>IFERROR(IF(LOOKUP(2,1/((ACTIVITY!$D$10:$D$309=LEFT($D$28,7))*(ACTIVITY!$O$10:$O$309=ROWS($B$40:B308))),ACTIVITY!$L$10:$L$309)=0,"",LOOKUP(2,1/((ACTIVITY!$D$10:$D$309=LEFT($D$28,7))*(ACTIVITY!$O$10:$O$309=ROWS($B$40:B308))),ACTIVITY!$L$10:$L$309)),"")</f>
        <v/>
      </c>
      <c r="M308" s="34"/>
    </row>
    <row r="309" spans="2:13" ht="24" customHeight="1">
      <c r="B309" s="33" t="str">
        <f>IFERROR(IF(LOOKUP(2,1/((ACTIVITY!$D$10:$D$309=LEFT($D$28,7))*(ACTIVITY!$O$10:$O$309=ROWS($B$40:B309))),ACTIVITY!$F$10:$F$309)=0,"",LOOKUP(2,1/((ACTIVITY!$D$10:$D$309=LEFT($D$28,7))*(ACTIVITY!$O$10:$O$309=ROWS($B$40:B309))),ACTIVITY!$F$10:$F$309)),"")</f>
        <v/>
      </c>
      <c r="C309" s="34" t="str">
        <f>IFERROR(IF(LOOKUP(2,1/((ACTIVITY!$D$10:$D$309=LEFT($D$28,7))*(ACTIVITY!$O$10:$O$309=ROWS($B$40:B309))),ACTIVITY!$G$10:$G$309)=0,"",LOOKUP(2,1/((ACTIVITY!$D$10:$D$309=LEFT($D$28,7))*(ACTIVITY!$O$10:$O$309=ROWS($B$40:B309))),ACTIVITY!$G$10:$G$309)),"")</f>
        <v/>
      </c>
      <c r="D309" s="34"/>
      <c r="E309" s="88" t="str">
        <f>IFERROR(IF(LOOKUP(2,1/((ACTIVITY!$D$10:$D$309=LEFT($D$28,7))*(ACTIVITY!$O$10:$O$309=ROWS($B$40:B309))),ACTIVITY!$H$10:$H$309)=0,"",LOOKUP(2,1/((ACTIVITY!$D$10:$D$309=LEFT($D$28,7))*(ACTIVITY!$O$10:$O$309=ROWS($B$40:B309))),ACTIVITY!$H$10:$H$309)),"")</f>
        <v/>
      </c>
      <c r="F309" s="88"/>
      <c r="G309" s="34" t="str">
        <f>IFERROR(IF(LOOKUP(2,1/((ACTIVITY!$D$10:$D$309=LEFT($D$28,7))*(ACTIVITY!$O$10:$O$309=ROWS($B$40:B309))),ACTIVITY!$I$10:$I$309)=0,"",LOOKUP(2,1/((ACTIVITY!$D$10:$D$309=LEFT($D$28,7))*(ACTIVITY!$O$10:$O$309=ROWS($B$40:B309))),ACTIVITY!$I$10:$I$309)),"")</f>
        <v/>
      </c>
      <c r="H309" s="34"/>
      <c r="I309" s="88" t="str">
        <f>IFERROR(IF(LOOKUP(2,1/((ACTIVITY!$D$10:$D$309=LEFT($D$28,7))*(ACTIVITY!$O$10:$O$309=ROWS($B$40:B309))),ACTIVITY!$J$10:$J$309)=0,"",LOOKUP(2,1/((ACTIVITY!$D$10:$D$309=LEFT($D$28,7))*(ACTIVITY!$O$10:$O$309=ROWS($B$40:B309))),ACTIVITY!$J$10:$J$309)),"")</f>
        <v/>
      </c>
      <c r="J309" s="88"/>
      <c r="K309" s="34" t="str">
        <f>IFERROR(IF(LOOKUP(2,1/((ACTIVITY!$D$10:$D$309=LEFT($D$28,7))*(ACTIVITY!$O$10:$O$309=ROWS($B$40:B309))),ACTIVITY!$K$10:$K$309)=0,"",LOOKUP(2,1/((ACTIVITY!$D$10:$D$309=LEFT($D$28,7))*(ACTIVITY!$O$10:$O$309=ROWS($B$40:B309))),ACTIVITY!$K$10:$K$309)),"")</f>
        <v/>
      </c>
      <c r="L309" s="34" t="str">
        <f>IFERROR(IF(LOOKUP(2,1/((ACTIVITY!$D$10:$D$309=LEFT($D$28,7))*(ACTIVITY!$O$10:$O$309=ROWS($B$40:B309))),ACTIVITY!$L$10:$L$309)=0,"",LOOKUP(2,1/((ACTIVITY!$D$10:$D$309=LEFT($D$28,7))*(ACTIVITY!$O$10:$O$309=ROWS($B$40:B309))),ACTIVITY!$L$10:$L$309)),"")</f>
        <v/>
      </c>
      <c r="M309" s="34"/>
    </row>
    <row r="310" spans="2:13" ht="24" customHeight="1">
      <c r="B310" s="33" t="str">
        <f>IFERROR(IF(LOOKUP(2,1/((ACTIVITY!$D$10:$D$309=LEFT($D$28,7))*(ACTIVITY!$O$10:$O$309=ROWS($B$40:B310))),ACTIVITY!$F$10:$F$309)=0,"",LOOKUP(2,1/((ACTIVITY!$D$10:$D$309=LEFT($D$28,7))*(ACTIVITY!$O$10:$O$309=ROWS($B$40:B310))),ACTIVITY!$F$10:$F$309)),"")</f>
        <v/>
      </c>
      <c r="C310" s="34" t="str">
        <f>IFERROR(IF(LOOKUP(2,1/((ACTIVITY!$D$10:$D$309=LEFT($D$28,7))*(ACTIVITY!$O$10:$O$309=ROWS($B$40:B310))),ACTIVITY!$G$10:$G$309)=0,"",LOOKUP(2,1/((ACTIVITY!$D$10:$D$309=LEFT($D$28,7))*(ACTIVITY!$O$10:$O$309=ROWS($B$40:B310))),ACTIVITY!$G$10:$G$309)),"")</f>
        <v/>
      </c>
      <c r="D310" s="34"/>
      <c r="E310" s="88" t="str">
        <f>IFERROR(IF(LOOKUP(2,1/((ACTIVITY!$D$10:$D$309=LEFT($D$28,7))*(ACTIVITY!$O$10:$O$309=ROWS($B$40:B310))),ACTIVITY!$H$10:$H$309)=0,"",LOOKUP(2,1/((ACTIVITY!$D$10:$D$309=LEFT($D$28,7))*(ACTIVITY!$O$10:$O$309=ROWS($B$40:B310))),ACTIVITY!$H$10:$H$309)),"")</f>
        <v/>
      </c>
      <c r="F310" s="88"/>
      <c r="G310" s="34" t="str">
        <f>IFERROR(IF(LOOKUP(2,1/((ACTIVITY!$D$10:$D$309=LEFT($D$28,7))*(ACTIVITY!$O$10:$O$309=ROWS($B$40:B310))),ACTIVITY!$I$10:$I$309)=0,"",LOOKUP(2,1/((ACTIVITY!$D$10:$D$309=LEFT($D$28,7))*(ACTIVITY!$O$10:$O$309=ROWS($B$40:B310))),ACTIVITY!$I$10:$I$309)),"")</f>
        <v/>
      </c>
      <c r="H310" s="34"/>
      <c r="I310" s="88" t="str">
        <f>IFERROR(IF(LOOKUP(2,1/((ACTIVITY!$D$10:$D$309=LEFT($D$28,7))*(ACTIVITY!$O$10:$O$309=ROWS($B$40:B310))),ACTIVITY!$J$10:$J$309)=0,"",LOOKUP(2,1/((ACTIVITY!$D$10:$D$309=LEFT($D$28,7))*(ACTIVITY!$O$10:$O$309=ROWS($B$40:B310))),ACTIVITY!$J$10:$J$309)),"")</f>
        <v/>
      </c>
      <c r="J310" s="88"/>
      <c r="K310" s="34" t="str">
        <f>IFERROR(IF(LOOKUP(2,1/((ACTIVITY!$D$10:$D$309=LEFT($D$28,7))*(ACTIVITY!$O$10:$O$309=ROWS($B$40:B310))),ACTIVITY!$K$10:$K$309)=0,"",LOOKUP(2,1/((ACTIVITY!$D$10:$D$309=LEFT($D$28,7))*(ACTIVITY!$O$10:$O$309=ROWS($B$40:B310))),ACTIVITY!$K$10:$K$309)),"")</f>
        <v/>
      </c>
      <c r="L310" s="34" t="str">
        <f>IFERROR(IF(LOOKUP(2,1/((ACTIVITY!$D$10:$D$309=LEFT($D$28,7))*(ACTIVITY!$O$10:$O$309=ROWS($B$40:B310))),ACTIVITY!$L$10:$L$309)=0,"",LOOKUP(2,1/((ACTIVITY!$D$10:$D$309=LEFT($D$28,7))*(ACTIVITY!$O$10:$O$309=ROWS($B$40:B310))),ACTIVITY!$L$10:$L$309)),"")</f>
        <v/>
      </c>
      <c r="M310" s="34"/>
    </row>
    <row r="311" spans="2:13" ht="24" customHeight="1">
      <c r="B311" s="33" t="str">
        <f>IFERROR(IF(LOOKUP(2,1/((ACTIVITY!$D$10:$D$309=LEFT($D$28,7))*(ACTIVITY!$O$10:$O$309=ROWS($B$40:B311))),ACTIVITY!$F$10:$F$309)=0,"",LOOKUP(2,1/((ACTIVITY!$D$10:$D$309=LEFT($D$28,7))*(ACTIVITY!$O$10:$O$309=ROWS($B$40:B311))),ACTIVITY!$F$10:$F$309)),"")</f>
        <v/>
      </c>
      <c r="C311" s="34" t="str">
        <f>IFERROR(IF(LOOKUP(2,1/((ACTIVITY!$D$10:$D$309=LEFT($D$28,7))*(ACTIVITY!$O$10:$O$309=ROWS($B$40:B311))),ACTIVITY!$G$10:$G$309)=0,"",LOOKUP(2,1/((ACTIVITY!$D$10:$D$309=LEFT($D$28,7))*(ACTIVITY!$O$10:$O$309=ROWS($B$40:B311))),ACTIVITY!$G$10:$G$309)),"")</f>
        <v/>
      </c>
      <c r="D311" s="34"/>
      <c r="E311" s="88" t="str">
        <f>IFERROR(IF(LOOKUP(2,1/((ACTIVITY!$D$10:$D$309=LEFT($D$28,7))*(ACTIVITY!$O$10:$O$309=ROWS($B$40:B311))),ACTIVITY!$H$10:$H$309)=0,"",LOOKUP(2,1/((ACTIVITY!$D$10:$D$309=LEFT($D$28,7))*(ACTIVITY!$O$10:$O$309=ROWS($B$40:B311))),ACTIVITY!$H$10:$H$309)),"")</f>
        <v/>
      </c>
      <c r="F311" s="88"/>
      <c r="G311" s="34" t="str">
        <f>IFERROR(IF(LOOKUP(2,1/((ACTIVITY!$D$10:$D$309=LEFT($D$28,7))*(ACTIVITY!$O$10:$O$309=ROWS($B$40:B311))),ACTIVITY!$I$10:$I$309)=0,"",LOOKUP(2,1/((ACTIVITY!$D$10:$D$309=LEFT($D$28,7))*(ACTIVITY!$O$10:$O$309=ROWS($B$40:B311))),ACTIVITY!$I$10:$I$309)),"")</f>
        <v/>
      </c>
      <c r="H311" s="34"/>
      <c r="I311" s="88" t="str">
        <f>IFERROR(IF(LOOKUP(2,1/((ACTIVITY!$D$10:$D$309=LEFT($D$28,7))*(ACTIVITY!$O$10:$O$309=ROWS($B$40:B311))),ACTIVITY!$J$10:$J$309)=0,"",LOOKUP(2,1/((ACTIVITY!$D$10:$D$309=LEFT($D$28,7))*(ACTIVITY!$O$10:$O$309=ROWS($B$40:B311))),ACTIVITY!$J$10:$J$309)),"")</f>
        <v/>
      </c>
      <c r="J311" s="88"/>
      <c r="K311" s="34" t="str">
        <f>IFERROR(IF(LOOKUP(2,1/((ACTIVITY!$D$10:$D$309=LEFT($D$28,7))*(ACTIVITY!$O$10:$O$309=ROWS($B$40:B311))),ACTIVITY!$K$10:$K$309)=0,"",LOOKUP(2,1/((ACTIVITY!$D$10:$D$309=LEFT($D$28,7))*(ACTIVITY!$O$10:$O$309=ROWS($B$40:B311))),ACTIVITY!$K$10:$K$309)),"")</f>
        <v/>
      </c>
      <c r="L311" s="34" t="str">
        <f>IFERROR(IF(LOOKUP(2,1/((ACTIVITY!$D$10:$D$309=LEFT($D$28,7))*(ACTIVITY!$O$10:$O$309=ROWS($B$40:B311))),ACTIVITY!$L$10:$L$309)=0,"",LOOKUP(2,1/((ACTIVITY!$D$10:$D$309=LEFT($D$28,7))*(ACTIVITY!$O$10:$O$309=ROWS($B$40:B311))),ACTIVITY!$L$10:$L$309)),"")</f>
        <v/>
      </c>
      <c r="M311" s="34"/>
    </row>
    <row r="312" spans="2:13" ht="24" customHeight="1">
      <c r="B312" s="33" t="str">
        <f>IFERROR(IF(LOOKUP(2,1/((ACTIVITY!$D$10:$D$309=LEFT($D$28,7))*(ACTIVITY!$O$10:$O$309=ROWS($B$40:B312))),ACTIVITY!$F$10:$F$309)=0,"",LOOKUP(2,1/((ACTIVITY!$D$10:$D$309=LEFT($D$28,7))*(ACTIVITY!$O$10:$O$309=ROWS($B$40:B312))),ACTIVITY!$F$10:$F$309)),"")</f>
        <v/>
      </c>
      <c r="C312" s="34" t="str">
        <f>IFERROR(IF(LOOKUP(2,1/((ACTIVITY!$D$10:$D$309=LEFT($D$28,7))*(ACTIVITY!$O$10:$O$309=ROWS($B$40:B312))),ACTIVITY!$G$10:$G$309)=0,"",LOOKUP(2,1/((ACTIVITY!$D$10:$D$309=LEFT($D$28,7))*(ACTIVITY!$O$10:$O$309=ROWS($B$40:B312))),ACTIVITY!$G$10:$G$309)),"")</f>
        <v/>
      </c>
      <c r="D312" s="34"/>
      <c r="E312" s="88" t="str">
        <f>IFERROR(IF(LOOKUP(2,1/((ACTIVITY!$D$10:$D$309=LEFT($D$28,7))*(ACTIVITY!$O$10:$O$309=ROWS($B$40:B312))),ACTIVITY!$H$10:$H$309)=0,"",LOOKUP(2,1/((ACTIVITY!$D$10:$D$309=LEFT($D$28,7))*(ACTIVITY!$O$10:$O$309=ROWS($B$40:B312))),ACTIVITY!$H$10:$H$309)),"")</f>
        <v/>
      </c>
      <c r="F312" s="88"/>
      <c r="G312" s="34" t="str">
        <f>IFERROR(IF(LOOKUP(2,1/((ACTIVITY!$D$10:$D$309=LEFT($D$28,7))*(ACTIVITY!$O$10:$O$309=ROWS($B$40:B312))),ACTIVITY!$I$10:$I$309)=0,"",LOOKUP(2,1/((ACTIVITY!$D$10:$D$309=LEFT($D$28,7))*(ACTIVITY!$O$10:$O$309=ROWS($B$40:B312))),ACTIVITY!$I$10:$I$309)),"")</f>
        <v/>
      </c>
      <c r="H312" s="34"/>
      <c r="I312" s="88" t="str">
        <f>IFERROR(IF(LOOKUP(2,1/((ACTIVITY!$D$10:$D$309=LEFT($D$28,7))*(ACTIVITY!$O$10:$O$309=ROWS($B$40:B312))),ACTIVITY!$J$10:$J$309)=0,"",LOOKUP(2,1/((ACTIVITY!$D$10:$D$309=LEFT($D$28,7))*(ACTIVITY!$O$10:$O$309=ROWS($B$40:B312))),ACTIVITY!$J$10:$J$309)),"")</f>
        <v/>
      </c>
      <c r="J312" s="88"/>
      <c r="K312" s="34" t="str">
        <f>IFERROR(IF(LOOKUP(2,1/((ACTIVITY!$D$10:$D$309=LEFT($D$28,7))*(ACTIVITY!$O$10:$O$309=ROWS($B$40:B312))),ACTIVITY!$K$10:$K$309)=0,"",LOOKUP(2,1/((ACTIVITY!$D$10:$D$309=LEFT($D$28,7))*(ACTIVITY!$O$10:$O$309=ROWS($B$40:B312))),ACTIVITY!$K$10:$K$309)),"")</f>
        <v/>
      </c>
      <c r="L312" s="34" t="str">
        <f>IFERROR(IF(LOOKUP(2,1/((ACTIVITY!$D$10:$D$309=LEFT($D$28,7))*(ACTIVITY!$O$10:$O$309=ROWS($B$40:B312))),ACTIVITY!$L$10:$L$309)=0,"",LOOKUP(2,1/((ACTIVITY!$D$10:$D$309=LEFT($D$28,7))*(ACTIVITY!$O$10:$O$309=ROWS($B$40:B312))),ACTIVITY!$L$10:$L$309)),"")</f>
        <v/>
      </c>
      <c r="M312" s="34"/>
    </row>
    <row r="313" spans="2:13" ht="24" customHeight="1">
      <c r="B313" s="33" t="str">
        <f>IFERROR(IF(LOOKUP(2,1/((ACTIVITY!$D$10:$D$309=LEFT($D$28,7))*(ACTIVITY!$O$10:$O$309=ROWS($B$40:B313))),ACTIVITY!$F$10:$F$309)=0,"",LOOKUP(2,1/((ACTIVITY!$D$10:$D$309=LEFT($D$28,7))*(ACTIVITY!$O$10:$O$309=ROWS($B$40:B313))),ACTIVITY!$F$10:$F$309)),"")</f>
        <v/>
      </c>
      <c r="C313" s="34" t="str">
        <f>IFERROR(IF(LOOKUP(2,1/((ACTIVITY!$D$10:$D$309=LEFT($D$28,7))*(ACTIVITY!$O$10:$O$309=ROWS($B$40:B313))),ACTIVITY!$G$10:$G$309)=0,"",LOOKUP(2,1/((ACTIVITY!$D$10:$D$309=LEFT($D$28,7))*(ACTIVITY!$O$10:$O$309=ROWS($B$40:B313))),ACTIVITY!$G$10:$G$309)),"")</f>
        <v/>
      </c>
      <c r="D313" s="34"/>
      <c r="E313" s="88" t="str">
        <f>IFERROR(IF(LOOKUP(2,1/((ACTIVITY!$D$10:$D$309=LEFT($D$28,7))*(ACTIVITY!$O$10:$O$309=ROWS($B$40:B313))),ACTIVITY!$H$10:$H$309)=0,"",LOOKUP(2,1/((ACTIVITY!$D$10:$D$309=LEFT($D$28,7))*(ACTIVITY!$O$10:$O$309=ROWS($B$40:B313))),ACTIVITY!$H$10:$H$309)),"")</f>
        <v/>
      </c>
      <c r="F313" s="88"/>
      <c r="G313" s="34" t="str">
        <f>IFERROR(IF(LOOKUP(2,1/((ACTIVITY!$D$10:$D$309=LEFT($D$28,7))*(ACTIVITY!$O$10:$O$309=ROWS($B$40:B313))),ACTIVITY!$I$10:$I$309)=0,"",LOOKUP(2,1/((ACTIVITY!$D$10:$D$309=LEFT($D$28,7))*(ACTIVITY!$O$10:$O$309=ROWS($B$40:B313))),ACTIVITY!$I$10:$I$309)),"")</f>
        <v/>
      </c>
      <c r="H313" s="34"/>
      <c r="I313" s="88" t="str">
        <f>IFERROR(IF(LOOKUP(2,1/((ACTIVITY!$D$10:$D$309=LEFT($D$28,7))*(ACTIVITY!$O$10:$O$309=ROWS($B$40:B313))),ACTIVITY!$J$10:$J$309)=0,"",LOOKUP(2,1/((ACTIVITY!$D$10:$D$309=LEFT($D$28,7))*(ACTIVITY!$O$10:$O$309=ROWS($B$40:B313))),ACTIVITY!$J$10:$J$309)),"")</f>
        <v/>
      </c>
      <c r="J313" s="88"/>
      <c r="K313" s="34" t="str">
        <f>IFERROR(IF(LOOKUP(2,1/((ACTIVITY!$D$10:$D$309=LEFT($D$28,7))*(ACTIVITY!$O$10:$O$309=ROWS($B$40:B313))),ACTIVITY!$K$10:$K$309)=0,"",LOOKUP(2,1/((ACTIVITY!$D$10:$D$309=LEFT($D$28,7))*(ACTIVITY!$O$10:$O$309=ROWS($B$40:B313))),ACTIVITY!$K$10:$K$309)),"")</f>
        <v/>
      </c>
      <c r="L313" s="34" t="str">
        <f>IFERROR(IF(LOOKUP(2,1/((ACTIVITY!$D$10:$D$309=LEFT($D$28,7))*(ACTIVITY!$O$10:$O$309=ROWS($B$40:B313))),ACTIVITY!$L$10:$L$309)=0,"",LOOKUP(2,1/((ACTIVITY!$D$10:$D$309=LEFT($D$28,7))*(ACTIVITY!$O$10:$O$309=ROWS($B$40:B313))),ACTIVITY!$L$10:$L$309)),"")</f>
        <v/>
      </c>
      <c r="M313" s="34"/>
    </row>
    <row r="314" spans="2:13" ht="24" customHeight="1">
      <c r="B314" s="33" t="str">
        <f>IFERROR(IF(LOOKUP(2,1/((ACTIVITY!$D$10:$D$309=LEFT($D$28,7))*(ACTIVITY!$O$10:$O$309=ROWS($B$40:B314))),ACTIVITY!$F$10:$F$309)=0,"",LOOKUP(2,1/((ACTIVITY!$D$10:$D$309=LEFT($D$28,7))*(ACTIVITY!$O$10:$O$309=ROWS($B$40:B314))),ACTIVITY!$F$10:$F$309)),"")</f>
        <v/>
      </c>
      <c r="C314" s="34" t="str">
        <f>IFERROR(IF(LOOKUP(2,1/((ACTIVITY!$D$10:$D$309=LEFT($D$28,7))*(ACTIVITY!$O$10:$O$309=ROWS($B$40:B314))),ACTIVITY!$G$10:$G$309)=0,"",LOOKUP(2,1/((ACTIVITY!$D$10:$D$309=LEFT($D$28,7))*(ACTIVITY!$O$10:$O$309=ROWS($B$40:B314))),ACTIVITY!$G$10:$G$309)),"")</f>
        <v/>
      </c>
      <c r="D314" s="34"/>
      <c r="E314" s="88" t="str">
        <f>IFERROR(IF(LOOKUP(2,1/((ACTIVITY!$D$10:$D$309=LEFT($D$28,7))*(ACTIVITY!$O$10:$O$309=ROWS($B$40:B314))),ACTIVITY!$H$10:$H$309)=0,"",LOOKUP(2,1/((ACTIVITY!$D$10:$D$309=LEFT($D$28,7))*(ACTIVITY!$O$10:$O$309=ROWS($B$40:B314))),ACTIVITY!$H$10:$H$309)),"")</f>
        <v/>
      </c>
      <c r="F314" s="88"/>
      <c r="G314" s="34" t="str">
        <f>IFERROR(IF(LOOKUP(2,1/((ACTIVITY!$D$10:$D$309=LEFT($D$28,7))*(ACTIVITY!$O$10:$O$309=ROWS($B$40:B314))),ACTIVITY!$I$10:$I$309)=0,"",LOOKUP(2,1/((ACTIVITY!$D$10:$D$309=LEFT($D$28,7))*(ACTIVITY!$O$10:$O$309=ROWS($B$40:B314))),ACTIVITY!$I$10:$I$309)),"")</f>
        <v/>
      </c>
      <c r="H314" s="34"/>
      <c r="I314" s="88" t="str">
        <f>IFERROR(IF(LOOKUP(2,1/((ACTIVITY!$D$10:$D$309=LEFT($D$28,7))*(ACTIVITY!$O$10:$O$309=ROWS($B$40:B314))),ACTIVITY!$J$10:$J$309)=0,"",LOOKUP(2,1/((ACTIVITY!$D$10:$D$309=LEFT($D$28,7))*(ACTIVITY!$O$10:$O$309=ROWS($B$40:B314))),ACTIVITY!$J$10:$J$309)),"")</f>
        <v/>
      </c>
      <c r="J314" s="88"/>
      <c r="K314" s="34" t="str">
        <f>IFERROR(IF(LOOKUP(2,1/((ACTIVITY!$D$10:$D$309=LEFT($D$28,7))*(ACTIVITY!$O$10:$O$309=ROWS($B$40:B314))),ACTIVITY!$K$10:$K$309)=0,"",LOOKUP(2,1/((ACTIVITY!$D$10:$D$309=LEFT($D$28,7))*(ACTIVITY!$O$10:$O$309=ROWS($B$40:B314))),ACTIVITY!$K$10:$K$309)),"")</f>
        <v/>
      </c>
      <c r="L314" s="34" t="str">
        <f>IFERROR(IF(LOOKUP(2,1/((ACTIVITY!$D$10:$D$309=LEFT($D$28,7))*(ACTIVITY!$O$10:$O$309=ROWS($B$40:B314))),ACTIVITY!$L$10:$L$309)=0,"",LOOKUP(2,1/((ACTIVITY!$D$10:$D$309=LEFT($D$28,7))*(ACTIVITY!$O$10:$O$309=ROWS($B$40:B314))),ACTIVITY!$L$10:$L$309)),"")</f>
        <v/>
      </c>
      <c r="M314" s="34"/>
    </row>
    <row r="315" spans="2:13" ht="24" customHeight="1">
      <c r="B315" s="33" t="str">
        <f>IFERROR(IF(LOOKUP(2,1/((ACTIVITY!$D$10:$D$309=LEFT($D$28,7))*(ACTIVITY!$O$10:$O$309=ROWS($B$40:B315))),ACTIVITY!$F$10:$F$309)=0,"",LOOKUP(2,1/((ACTIVITY!$D$10:$D$309=LEFT($D$28,7))*(ACTIVITY!$O$10:$O$309=ROWS($B$40:B315))),ACTIVITY!$F$10:$F$309)),"")</f>
        <v/>
      </c>
      <c r="C315" s="34" t="str">
        <f>IFERROR(IF(LOOKUP(2,1/((ACTIVITY!$D$10:$D$309=LEFT($D$28,7))*(ACTIVITY!$O$10:$O$309=ROWS($B$40:B315))),ACTIVITY!$G$10:$G$309)=0,"",LOOKUP(2,1/((ACTIVITY!$D$10:$D$309=LEFT($D$28,7))*(ACTIVITY!$O$10:$O$309=ROWS($B$40:B315))),ACTIVITY!$G$10:$G$309)),"")</f>
        <v/>
      </c>
      <c r="D315" s="34"/>
      <c r="E315" s="88" t="str">
        <f>IFERROR(IF(LOOKUP(2,1/((ACTIVITY!$D$10:$D$309=LEFT($D$28,7))*(ACTIVITY!$O$10:$O$309=ROWS($B$40:B315))),ACTIVITY!$H$10:$H$309)=0,"",LOOKUP(2,1/((ACTIVITY!$D$10:$D$309=LEFT($D$28,7))*(ACTIVITY!$O$10:$O$309=ROWS($B$40:B315))),ACTIVITY!$H$10:$H$309)),"")</f>
        <v/>
      </c>
      <c r="F315" s="88"/>
      <c r="G315" s="34" t="str">
        <f>IFERROR(IF(LOOKUP(2,1/((ACTIVITY!$D$10:$D$309=LEFT($D$28,7))*(ACTIVITY!$O$10:$O$309=ROWS($B$40:B315))),ACTIVITY!$I$10:$I$309)=0,"",LOOKUP(2,1/((ACTIVITY!$D$10:$D$309=LEFT($D$28,7))*(ACTIVITY!$O$10:$O$309=ROWS($B$40:B315))),ACTIVITY!$I$10:$I$309)),"")</f>
        <v/>
      </c>
      <c r="H315" s="34"/>
      <c r="I315" s="88" t="str">
        <f>IFERROR(IF(LOOKUP(2,1/((ACTIVITY!$D$10:$D$309=LEFT($D$28,7))*(ACTIVITY!$O$10:$O$309=ROWS($B$40:B315))),ACTIVITY!$J$10:$J$309)=0,"",LOOKUP(2,1/((ACTIVITY!$D$10:$D$309=LEFT($D$28,7))*(ACTIVITY!$O$10:$O$309=ROWS($B$40:B315))),ACTIVITY!$J$10:$J$309)),"")</f>
        <v/>
      </c>
      <c r="J315" s="88"/>
      <c r="K315" s="34" t="str">
        <f>IFERROR(IF(LOOKUP(2,1/((ACTIVITY!$D$10:$D$309=LEFT($D$28,7))*(ACTIVITY!$O$10:$O$309=ROWS($B$40:B315))),ACTIVITY!$K$10:$K$309)=0,"",LOOKUP(2,1/((ACTIVITY!$D$10:$D$309=LEFT($D$28,7))*(ACTIVITY!$O$10:$O$309=ROWS($B$40:B315))),ACTIVITY!$K$10:$K$309)),"")</f>
        <v/>
      </c>
      <c r="L315" s="34" t="str">
        <f>IFERROR(IF(LOOKUP(2,1/((ACTIVITY!$D$10:$D$309=LEFT($D$28,7))*(ACTIVITY!$O$10:$O$309=ROWS($B$40:B315))),ACTIVITY!$L$10:$L$309)=0,"",LOOKUP(2,1/((ACTIVITY!$D$10:$D$309=LEFT($D$28,7))*(ACTIVITY!$O$10:$O$309=ROWS($B$40:B315))),ACTIVITY!$L$10:$L$309)),"")</f>
        <v/>
      </c>
      <c r="M315" s="34"/>
    </row>
    <row r="316" spans="2:13" ht="24" customHeight="1">
      <c r="B316" s="33" t="str">
        <f>IFERROR(IF(LOOKUP(2,1/((ACTIVITY!$D$10:$D$309=LEFT($D$28,7))*(ACTIVITY!$O$10:$O$309=ROWS($B$40:B316))),ACTIVITY!$F$10:$F$309)=0,"",LOOKUP(2,1/((ACTIVITY!$D$10:$D$309=LEFT($D$28,7))*(ACTIVITY!$O$10:$O$309=ROWS($B$40:B316))),ACTIVITY!$F$10:$F$309)),"")</f>
        <v/>
      </c>
      <c r="C316" s="34" t="str">
        <f>IFERROR(IF(LOOKUP(2,1/((ACTIVITY!$D$10:$D$309=LEFT($D$28,7))*(ACTIVITY!$O$10:$O$309=ROWS($B$40:B316))),ACTIVITY!$G$10:$G$309)=0,"",LOOKUP(2,1/((ACTIVITY!$D$10:$D$309=LEFT($D$28,7))*(ACTIVITY!$O$10:$O$309=ROWS($B$40:B316))),ACTIVITY!$G$10:$G$309)),"")</f>
        <v/>
      </c>
      <c r="D316" s="34"/>
      <c r="E316" s="88" t="str">
        <f>IFERROR(IF(LOOKUP(2,1/((ACTIVITY!$D$10:$D$309=LEFT($D$28,7))*(ACTIVITY!$O$10:$O$309=ROWS($B$40:B316))),ACTIVITY!$H$10:$H$309)=0,"",LOOKUP(2,1/((ACTIVITY!$D$10:$D$309=LEFT($D$28,7))*(ACTIVITY!$O$10:$O$309=ROWS($B$40:B316))),ACTIVITY!$H$10:$H$309)),"")</f>
        <v/>
      </c>
      <c r="F316" s="88"/>
      <c r="G316" s="34" t="str">
        <f>IFERROR(IF(LOOKUP(2,1/((ACTIVITY!$D$10:$D$309=LEFT($D$28,7))*(ACTIVITY!$O$10:$O$309=ROWS($B$40:B316))),ACTIVITY!$I$10:$I$309)=0,"",LOOKUP(2,1/((ACTIVITY!$D$10:$D$309=LEFT($D$28,7))*(ACTIVITY!$O$10:$O$309=ROWS($B$40:B316))),ACTIVITY!$I$10:$I$309)),"")</f>
        <v/>
      </c>
      <c r="H316" s="34"/>
      <c r="I316" s="88" t="str">
        <f>IFERROR(IF(LOOKUP(2,1/((ACTIVITY!$D$10:$D$309=LEFT($D$28,7))*(ACTIVITY!$O$10:$O$309=ROWS($B$40:B316))),ACTIVITY!$J$10:$J$309)=0,"",LOOKUP(2,1/((ACTIVITY!$D$10:$D$309=LEFT($D$28,7))*(ACTIVITY!$O$10:$O$309=ROWS($B$40:B316))),ACTIVITY!$J$10:$J$309)),"")</f>
        <v/>
      </c>
      <c r="J316" s="88"/>
      <c r="K316" s="34" t="str">
        <f>IFERROR(IF(LOOKUP(2,1/((ACTIVITY!$D$10:$D$309=LEFT($D$28,7))*(ACTIVITY!$O$10:$O$309=ROWS($B$40:B316))),ACTIVITY!$K$10:$K$309)=0,"",LOOKUP(2,1/((ACTIVITY!$D$10:$D$309=LEFT($D$28,7))*(ACTIVITY!$O$10:$O$309=ROWS($B$40:B316))),ACTIVITY!$K$10:$K$309)),"")</f>
        <v/>
      </c>
      <c r="L316" s="34" t="str">
        <f>IFERROR(IF(LOOKUP(2,1/((ACTIVITY!$D$10:$D$309=LEFT($D$28,7))*(ACTIVITY!$O$10:$O$309=ROWS($B$40:B316))),ACTIVITY!$L$10:$L$309)=0,"",LOOKUP(2,1/((ACTIVITY!$D$10:$D$309=LEFT($D$28,7))*(ACTIVITY!$O$10:$O$309=ROWS($B$40:B316))),ACTIVITY!$L$10:$L$309)),"")</f>
        <v/>
      </c>
      <c r="M316" s="34"/>
    </row>
    <row r="317" spans="2:13" ht="24" customHeight="1">
      <c r="B317" s="33" t="str">
        <f>IFERROR(IF(LOOKUP(2,1/((ACTIVITY!$D$10:$D$309=LEFT($D$28,7))*(ACTIVITY!$O$10:$O$309=ROWS($B$40:B317))),ACTIVITY!$F$10:$F$309)=0,"",LOOKUP(2,1/((ACTIVITY!$D$10:$D$309=LEFT($D$28,7))*(ACTIVITY!$O$10:$O$309=ROWS($B$40:B317))),ACTIVITY!$F$10:$F$309)),"")</f>
        <v/>
      </c>
      <c r="C317" s="34" t="str">
        <f>IFERROR(IF(LOOKUP(2,1/((ACTIVITY!$D$10:$D$309=LEFT($D$28,7))*(ACTIVITY!$O$10:$O$309=ROWS($B$40:B317))),ACTIVITY!$G$10:$G$309)=0,"",LOOKUP(2,1/((ACTIVITY!$D$10:$D$309=LEFT($D$28,7))*(ACTIVITY!$O$10:$O$309=ROWS($B$40:B317))),ACTIVITY!$G$10:$G$309)),"")</f>
        <v/>
      </c>
      <c r="D317" s="34"/>
      <c r="E317" s="88" t="str">
        <f>IFERROR(IF(LOOKUP(2,1/((ACTIVITY!$D$10:$D$309=LEFT($D$28,7))*(ACTIVITY!$O$10:$O$309=ROWS($B$40:B317))),ACTIVITY!$H$10:$H$309)=0,"",LOOKUP(2,1/((ACTIVITY!$D$10:$D$309=LEFT($D$28,7))*(ACTIVITY!$O$10:$O$309=ROWS($B$40:B317))),ACTIVITY!$H$10:$H$309)),"")</f>
        <v/>
      </c>
      <c r="F317" s="88"/>
      <c r="G317" s="34" t="str">
        <f>IFERROR(IF(LOOKUP(2,1/((ACTIVITY!$D$10:$D$309=LEFT($D$28,7))*(ACTIVITY!$O$10:$O$309=ROWS($B$40:B317))),ACTIVITY!$I$10:$I$309)=0,"",LOOKUP(2,1/((ACTIVITY!$D$10:$D$309=LEFT($D$28,7))*(ACTIVITY!$O$10:$O$309=ROWS($B$40:B317))),ACTIVITY!$I$10:$I$309)),"")</f>
        <v/>
      </c>
      <c r="H317" s="34"/>
      <c r="I317" s="88" t="str">
        <f>IFERROR(IF(LOOKUP(2,1/((ACTIVITY!$D$10:$D$309=LEFT($D$28,7))*(ACTIVITY!$O$10:$O$309=ROWS($B$40:B317))),ACTIVITY!$J$10:$J$309)=0,"",LOOKUP(2,1/((ACTIVITY!$D$10:$D$309=LEFT($D$28,7))*(ACTIVITY!$O$10:$O$309=ROWS($B$40:B317))),ACTIVITY!$J$10:$J$309)),"")</f>
        <v/>
      </c>
      <c r="J317" s="88"/>
      <c r="K317" s="34" t="str">
        <f>IFERROR(IF(LOOKUP(2,1/((ACTIVITY!$D$10:$D$309=LEFT($D$28,7))*(ACTIVITY!$O$10:$O$309=ROWS($B$40:B317))),ACTIVITY!$K$10:$K$309)=0,"",LOOKUP(2,1/((ACTIVITY!$D$10:$D$309=LEFT($D$28,7))*(ACTIVITY!$O$10:$O$309=ROWS($B$40:B317))),ACTIVITY!$K$10:$K$309)),"")</f>
        <v/>
      </c>
      <c r="L317" s="34" t="str">
        <f>IFERROR(IF(LOOKUP(2,1/((ACTIVITY!$D$10:$D$309=LEFT($D$28,7))*(ACTIVITY!$O$10:$O$309=ROWS($B$40:B317))),ACTIVITY!$L$10:$L$309)=0,"",LOOKUP(2,1/((ACTIVITY!$D$10:$D$309=LEFT($D$28,7))*(ACTIVITY!$O$10:$O$309=ROWS($B$40:B317))),ACTIVITY!$L$10:$L$309)),"")</f>
        <v/>
      </c>
      <c r="M317" s="34"/>
    </row>
    <row r="318" spans="2:13" ht="24" customHeight="1">
      <c r="B318" s="33" t="str">
        <f>IFERROR(IF(LOOKUP(2,1/((ACTIVITY!$D$10:$D$309=LEFT($D$28,7))*(ACTIVITY!$O$10:$O$309=ROWS($B$40:B318))),ACTIVITY!$F$10:$F$309)=0,"",LOOKUP(2,1/((ACTIVITY!$D$10:$D$309=LEFT($D$28,7))*(ACTIVITY!$O$10:$O$309=ROWS($B$40:B318))),ACTIVITY!$F$10:$F$309)),"")</f>
        <v/>
      </c>
      <c r="C318" s="34" t="str">
        <f>IFERROR(IF(LOOKUP(2,1/((ACTIVITY!$D$10:$D$309=LEFT($D$28,7))*(ACTIVITY!$O$10:$O$309=ROWS($B$40:B318))),ACTIVITY!$G$10:$G$309)=0,"",LOOKUP(2,1/((ACTIVITY!$D$10:$D$309=LEFT($D$28,7))*(ACTIVITY!$O$10:$O$309=ROWS($B$40:B318))),ACTIVITY!$G$10:$G$309)),"")</f>
        <v/>
      </c>
      <c r="D318" s="34"/>
      <c r="E318" s="88" t="str">
        <f>IFERROR(IF(LOOKUP(2,1/((ACTIVITY!$D$10:$D$309=LEFT($D$28,7))*(ACTIVITY!$O$10:$O$309=ROWS($B$40:B318))),ACTIVITY!$H$10:$H$309)=0,"",LOOKUP(2,1/((ACTIVITY!$D$10:$D$309=LEFT($D$28,7))*(ACTIVITY!$O$10:$O$309=ROWS($B$40:B318))),ACTIVITY!$H$10:$H$309)),"")</f>
        <v/>
      </c>
      <c r="F318" s="88"/>
      <c r="G318" s="34" t="str">
        <f>IFERROR(IF(LOOKUP(2,1/((ACTIVITY!$D$10:$D$309=LEFT($D$28,7))*(ACTIVITY!$O$10:$O$309=ROWS($B$40:B318))),ACTIVITY!$I$10:$I$309)=0,"",LOOKUP(2,1/((ACTIVITY!$D$10:$D$309=LEFT($D$28,7))*(ACTIVITY!$O$10:$O$309=ROWS($B$40:B318))),ACTIVITY!$I$10:$I$309)),"")</f>
        <v/>
      </c>
      <c r="H318" s="34"/>
      <c r="I318" s="88" t="str">
        <f>IFERROR(IF(LOOKUP(2,1/((ACTIVITY!$D$10:$D$309=LEFT($D$28,7))*(ACTIVITY!$O$10:$O$309=ROWS($B$40:B318))),ACTIVITY!$J$10:$J$309)=0,"",LOOKUP(2,1/((ACTIVITY!$D$10:$D$309=LEFT($D$28,7))*(ACTIVITY!$O$10:$O$309=ROWS($B$40:B318))),ACTIVITY!$J$10:$J$309)),"")</f>
        <v/>
      </c>
      <c r="J318" s="88"/>
      <c r="K318" s="34" t="str">
        <f>IFERROR(IF(LOOKUP(2,1/((ACTIVITY!$D$10:$D$309=LEFT($D$28,7))*(ACTIVITY!$O$10:$O$309=ROWS($B$40:B318))),ACTIVITY!$K$10:$K$309)=0,"",LOOKUP(2,1/((ACTIVITY!$D$10:$D$309=LEFT($D$28,7))*(ACTIVITY!$O$10:$O$309=ROWS($B$40:B318))),ACTIVITY!$K$10:$K$309)),"")</f>
        <v/>
      </c>
      <c r="L318" s="34" t="str">
        <f>IFERROR(IF(LOOKUP(2,1/((ACTIVITY!$D$10:$D$309=LEFT($D$28,7))*(ACTIVITY!$O$10:$O$309=ROWS($B$40:B318))),ACTIVITY!$L$10:$L$309)=0,"",LOOKUP(2,1/((ACTIVITY!$D$10:$D$309=LEFT($D$28,7))*(ACTIVITY!$O$10:$O$309=ROWS($B$40:B318))),ACTIVITY!$L$10:$L$309)),"")</f>
        <v/>
      </c>
      <c r="M318" s="34"/>
    </row>
    <row r="319" spans="2:13" ht="24" customHeight="1">
      <c r="B319" s="33" t="str">
        <f>IFERROR(IF(LOOKUP(2,1/((ACTIVITY!$D$10:$D$309=LEFT($D$28,7))*(ACTIVITY!$O$10:$O$309=ROWS($B$40:B319))),ACTIVITY!$F$10:$F$309)=0,"",LOOKUP(2,1/((ACTIVITY!$D$10:$D$309=LEFT($D$28,7))*(ACTIVITY!$O$10:$O$309=ROWS($B$40:B319))),ACTIVITY!$F$10:$F$309)),"")</f>
        <v/>
      </c>
      <c r="C319" s="34" t="str">
        <f>IFERROR(IF(LOOKUP(2,1/((ACTIVITY!$D$10:$D$309=LEFT($D$28,7))*(ACTIVITY!$O$10:$O$309=ROWS($B$40:B319))),ACTIVITY!$G$10:$G$309)=0,"",LOOKUP(2,1/((ACTIVITY!$D$10:$D$309=LEFT($D$28,7))*(ACTIVITY!$O$10:$O$309=ROWS($B$40:B319))),ACTIVITY!$G$10:$G$309)),"")</f>
        <v/>
      </c>
      <c r="D319" s="34"/>
      <c r="E319" s="88" t="str">
        <f>IFERROR(IF(LOOKUP(2,1/((ACTIVITY!$D$10:$D$309=LEFT($D$28,7))*(ACTIVITY!$O$10:$O$309=ROWS($B$40:B319))),ACTIVITY!$H$10:$H$309)=0,"",LOOKUP(2,1/((ACTIVITY!$D$10:$D$309=LEFT($D$28,7))*(ACTIVITY!$O$10:$O$309=ROWS($B$40:B319))),ACTIVITY!$H$10:$H$309)),"")</f>
        <v/>
      </c>
      <c r="F319" s="88"/>
      <c r="G319" s="34" t="str">
        <f>IFERROR(IF(LOOKUP(2,1/((ACTIVITY!$D$10:$D$309=LEFT($D$28,7))*(ACTIVITY!$O$10:$O$309=ROWS($B$40:B319))),ACTIVITY!$I$10:$I$309)=0,"",LOOKUP(2,1/((ACTIVITY!$D$10:$D$309=LEFT($D$28,7))*(ACTIVITY!$O$10:$O$309=ROWS($B$40:B319))),ACTIVITY!$I$10:$I$309)),"")</f>
        <v/>
      </c>
      <c r="H319" s="34"/>
      <c r="I319" s="88" t="str">
        <f>IFERROR(IF(LOOKUP(2,1/((ACTIVITY!$D$10:$D$309=LEFT($D$28,7))*(ACTIVITY!$O$10:$O$309=ROWS($B$40:B319))),ACTIVITY!$J$10:$J$309)=0,"",LOOKUP(2,1/((ACTIVITY!$D$10:$D$309=LEFT($D$28,7))*(ACTIVITY!$O$10:$O$309=ROWS($B$40:B319))),ACTIVITY!$J$10:$J$309)),"")</f>
        <v/>
      </c>
      <c r="J319" s="88"/>
      <c r="K319" s="34" t="str">
        <f>IFERROR(IF(LOOKUP(2,1/((ACTIVITY!$D$10:$D$309=LEFT($D$28,7))*(ACTIVITY!$O$10:$O$309=ROWS($B$40:B319))),ACTIVITY!$K$10:$K$309)=0,"",LOOKUP(2,1/((ACTIVITY!$D$10:$D$309=LEFT($D$28,7))*(ACTIVITY!$O$10:$O$309=ROWS($B$40:B319))),ACTIVITY!$K$10:$K$309)),"")</f>
        <v/>
      </c>
      <c r="L319" s="34" t="str">
        <f>IFERROR(IF(LOOKUP(2,1/((ACTIVITY!$D$10:$D$309=LEFT($D$28,7))*(ACTIVITY!$O$10:$O$309=ROWS($B$40:B319))),ACTIVITY!$L$10:$L$309)=0,"",LOOKUP(2,1/((ACTIVITY!$D$10:$D$309=LEFT($D$28,7))*(ACTIVITY!$O$10:$O$309=ROWS($B$40:B319))),ACTIVITY!$L$10:$L$309)),"")</f>
        <v/>
      </c>
      <c r="M319" s="34"/>
    </row>
    <row r="320" spans="2:13" ht="24" customHeight="1">
      <c r="B320" s="33" t="str">
        <f>IFERROR(IF(LOOKUP(2,1/((ACTIVITY!$D$10:$D$309=LEFT($D$28,7))*(ACTIVITY!$O$10:$O$309=ROWS($B$40:B320))),ACTIVITY!$F$10:$F$309)=0,"",LOOKUP(2,1/((ACTIVITY!$D$10:$D$309=LEFT($D$28,7))*(ACTIVITY!$O$10:$O$309=ROWS($B$40:B320))),ACTIVITY!$F$10:$F$309)),"")</f>
        <v/>
      </c>
      <c r="C320" s="34" t="str">
        <f>IFERROR(IF(LOOKUP(2,1/((ACTIVITY!$D$10:$D$309=LEFT($D$28,7))*(ACTIVITY!$O$10:$O$309=ROWS($B$40:B320))),ACTIVITY!$G$10:$G$309)=0,"",LOOKUP(2,1/((ACTIVITY!$D$10:$D$309=LEFT($D$28,7))*(ACTIVITY!$O$10:$O$309=ROWS($B$40:B320))),ACTIVITY!$G$10:$G$309)),"")</f>
        <v/>
      </c>
      <c r="D320" s="34"/>
      <c r="E320" s="88" t="str">
        <f>IFERROR(IF(LOOKUP(2,1/((ACTIVITY!$D$10:$D$309=LEFT($D$28,7))*(ACTIVITY!$O$10:$O$309=ROWS($B$40:B320))),ACTIVITY!$H$10:$H$309)=0,"",LOOKUP(2,1/((ACTIVITY!$D$10:$D$309=LEFT($D$28,7))*(ACTIVITY!$O$10:$O$309=ROWS($B$40:B320))),ACTIVITY!$H$10:$H$309)),"")</f>
        <v/>
      </c>
      <c r="F320" s="88"/>
      <c r="G320" s="34" t="str">
        <f>IFERROR(IF(LOOKUP(2,1/((ACTIVITY!$D$10:$D$309=LEFT($D$28,7))*(ACTIVITY!$O$10:$O$309=ROWS($B$40:B320))),ACTIVITY!$I$10:$I$309)=0,"",LOOKUP(2,1/((ACTIVITY!$D$10:$D$309=LEFT($D$28,7))*(ACTIVITY!$O$10:$O$309=ROWS($B$40:B320))),ACTIVITY!$I$10:$I$309)),"")</f>
        <v/>
      </c>
      <c r="H320" s="34"/>
      <c r="I320" s="88" t="str">
        <f>IFERROR(IF(LOOKUP(2,1/((ACTIVITY!$D$10:$D$309=LEFT($D$28,7))*(ACTIVITY!$O$10:$O$309=ROWS($B$40:B320))),ACTIVITY!$J$10:$J$309)=0,"",LOOKUP(2,1/((ACTIVITY!$D$10:$D$309=LEFT($D$28,7))*(ACTIVITY!$O$10:$O$309=ROWS($B$40:B320))),ACTIVITY!$J$10:$J$309)),"")</f>
        <v/>
      </c>
      <c r="J320" s="88"/>
      <c r="K320" s="34" t="str">
        <f>IFERROR(IF(LOOKUP(2,1/((ACTIVITY!$D$10:$D$309=LEFT($D$28,7))*(ACTIVITY!$O$10:$O$309=ROWS($B$40:B320))),ACTIVITY!$K$10:$K$309)=0,"",LOOKUP(2,1/((ACTIVITY!$D$10:$D$309=LEFT($D$28,7))*(ACTIVITY!$O$10:$O$309=ROWS($B$40:B320))),ACTIVITY!$K$10:$K$309)),"")</f>
        <v/>
      </c>
      <c r="L320" s="34" t="str">
        <f>IFERROR(IF(LOOKUP(2,1/((ACTIVITY!$D$10:$D$309=LEFT($D$28,7))*(ACTIVITY!$O$10:$O$309=ROWS($B$40:B320))),ACTIVITY!$L$10:$L$309)=0,"",LOOKUP(2,1/((ACTIVITY!$D$10:$D$309=LEFT($D$28,7))*(ACTIVITY!$O$10:$O$309=ROWS($B$40:B320))),ACTIVITY!$L$10:$L$309)),"")</f>
        <v/>
      </c>
      <c r="M320" s="34"/>
    </row>
    <row r="321" spans="2:13" ht="24" customHeight="1">
      <c r="B321" s="33" t="str">
        <f>IFERROR(IF(LOOKUP(2,1/((ACTIVITY!$D$10:$D$309=LEFT($D$28,7))*(ACTIVITY!$O$10:$O$309=ROWS($B$40:B321))),ACTIVITY!$F$10:$F$309)=0,"",LOOKUP(2,1/((ACTIVITY!$D$10:$D$309=LEFT($D$28,7))*(ACTIVITY!$O$10:$O$309=ROWS($B$40:B321))),ACTIVITY!$F$10:$F$309)),"")</f>
        <v/>
      </c>
      <c r="C321" s="34" t="str">
        <f>IFERROR(IF(LOOKUP(2,1/((ACTIVITY!$D$10:$D$309=LEFT($D$28,7))*(ACTIVITY!$O$10:$O$309=ROWS($B$40:B321))),ACTIVITY!$G$10:$G$309)=0,"",LOOKUP(2,1/((ACTIVITY!$D$10:$D$309=LEFT($D$28,7))*(ACTIVITY!$O$10:$O$309=ROWS($B$40:B321))),ACTIVITY!$G$10:$G$309)),"")</f>
        <v/>
      </c>
      <c r="D321" s="34"/>
      <c r="E321" s="88" t="str">
        <f>IFERROR(IF(LOOKUP(2,1/((ACTIVITY!$D$10:$D$309=LEFT($D$28,7))*(ACTIVITY!$O$10:$O$309=ROWS($B$40:B321))),ACTIVITY!$H$10:$H$309)=0,"",LOOKUP(2,1/((ACTIVITY!$D$10:$D$309=LEFT($D$28,7))*(ACTIVITY!$O$10:$O$309=ROWS($B$40:B321))),ACTIVITY!$H$10:$H$309)),"")</f>
        <v/>
      </c>
      <c r="F321" s="88"/>
      <c r="G321" s="34" t="str">
        <f>IFERROR(IF(LOOKUP(2,1/((ACTIVITY!$D$10:$D$309=LEFT($D$28,7))*(ACTIVITY!$O$10:$O$309=ROWS($B$40:B321))),ACTIVITY!$I$10:$I$309)=0,"",LOOKUP(2,1/((ACTIVITY!$D$10:$D$309=LEFT($D$28,7))*(ACTIVITY!$O$10:$O$309=ROWS($B$40:B321))),ACTIVITY!$I$10:$I$309)),"")</f>
        <v/>
      </c>
      <c r="H321" s="34"/>
      <c r="I321" s="88" t="str">
        <f>IFERROR(IF(LOOKUP(2,1/((ACTIVITY!$D$10:$D$309=LEFT($D$28,7))*(ACTIVITY!$O$10:$O$309=ROWS($B$40:B321))),ACTIVITY!$J$10:$J$309)=0,"",LOOKUP(2,1/((ACTIVITY!$D$10:$D$309=LEFT($D$28,7))*(ACTIVITY!$O$10:$O$309=ROWS($B$40:B321))),ACTIVITY!$J$10:$J$309)),"")</f>
        <v/>
      </c>
      <c r="J321" s="88"/>
      <c r="K321" s="34" t="str">
        <f>IFERROR(IF(LOOKUP(2,1/((ACTIVITY!$D$10:$D$309=LEFT($D$28,7))*(ACTIVITY!$O$10:$O$309=ROWS($B$40:B321))),ACTIVITY!$K$10:$K$309)=0,"",LOOKUP(2,1/((ACTIVITY!$D$10:$D$309=LEFT($D$28,7))*(ACTIVITY!$O$10:$O$309=ROWS($B$40:B321))),ACTIVITY!$K$10:$K$309)),"")</f>
        <v/>
      </c>
      <c r="L321" s="34" t="str">
        <f>IFERROR(IF(LOOKUP(2,1/((ACTIVITY!$D$10:$D$309=LEFT($D$28,7))*(ACTIVITY!$O$10:$O$309=ROWS($B$40:B321))),ACTIVITY!$L$10:$L$309)=0,"",LOOKUP(2,1/((ACTIVITY!$D$10:$D$309=LEFT($D$28,7))*(ACTIVITY!$O$10:$O$309=ROWS($B$40:B321))),ACTIVITY!$L$10:$L$309)),"")</f>
        <v/>
      </c>
      <c r="M321" s="34"/>
    </row>
    <row r="322" spans="2:13" ht="24" customHeight="1">
      <c r="B322" s="33" t="str">
        <f>IFERROR(IF(LOOKUP(2,1/((ACTIVITY!$D$10:$D$309=LEFT($D$28,7))*(ACTIVITY!$O$10:$O$309=ROWS($B$40:B322))),ACTIVITY!$F$10:$F$309)=0,"",LOOKUP(2,1/((ACTIVITY!$D$10:$D$309=LEFT($D$28,7))*(ACTIVITY!$O$10:$O$309=ROWS($B$40:B322))),ACTIVITY!$F$10:$F$309)),"")</f>
        <v/>
      </c>
      <c r="C322" s="34" t="str">
        <f>IFERROR(IF(LOOKUP(2,1/((ACTIVITY!$D$10:$D$309=LEFT($D$28,7))*(ACTIVITY!$O$10:$O$309=ROWS($B$40:B322))),ACTIVITY!$G$10:$G$309)=0,"",LOOKUP(2,1/((ACTIVITY!$D$10:$D$309=LEFT($D$28,7))*(ACTIVITY!$O$10:$O$309=ROWS($B$40:B322))),ACTIVITY!$G$10:$G$309)),"")</f>
        <v/>
      </c>
      <c r="D322" s="34"/>
      <c r="E322" s="88" t="str">
        <f>IFERROR(IF(LOOKUP(2,1/((ACTIVITY!$D$10:$D$309=LEFT($D$28,7))*(ACTIVITY!$O$10:$O$309=ROWS($B$40:B322))),ACTIVITY!$H$10:$H$309)=0,"",LOOKUP(2,1/((ACTIVITY!$D$10:$D$309=LEFT($D$28,7))*(ACTIVITY!$O$10:$O$309=ROWS($B$40:B322))),ACTIVITY!$H$10:$H$309)),"")</f>
        <v/>
      </c>
      <c r="F322" s="88"/>
      <c r="G322" s="34" t="str">
        <f>IFERROR(IF(LOOKUP(2,1/((ACTIVITY!$D$10:$D$309=LEFT($D$28,7))*(ACTIVITY!$O$10:$O$309=ROWS($B$40:B322))),ACTIVITY!$I$10:$I$309)=0,"",LOOKUP(2,1/((ACTIVITY!$D$10:$D$309=LEFT($D$28,7))*(ACTIVITY!$O$10:$O$309=ROWS($B$40:B322))),ACTIVITY!$I$10:$I$309)),"")</f>
        <v/>
      </c>
      <c r="H322" s="34"/>
      <c r="I322" s="88" t="str">
        <f>IFERROR(IF(LOOKUP(2,1/((ACTIVITY!$D$10:$D$309=LEFT($D$28,7))*(ACTIVITY!$O$10:$O$309=ROWS($B$40:B322))),ACTIVITY!$J$10:$J$309)=0,"",LOOKUP(2,1/((ACTIVITY!$D$10:$D$309=LEFT($D$28,7))*(ACTIVITY!$O$10:$O$309=ROWS($B$40:B322))),ACTIVITY!$J$10:$J$309)),"")</f>
        <v/>
      </c>
      <c r="J322" s="88"/>
      <c r="K322" s="34" t="str">
        <f>IFERROR(IF(LOOKUP(2,1/((ACTIVITY!$D$10:$D$309=LEFT($D$28,7))*(ACTIVITY!$O$10:$O$309=ROWS($B$40:B322))),ACTIVITY!$K$10:$K$309)=0,"",LOOKUP(2,1/((ACTIVITY!$D$10:$D$309=LEFT($D$28,7))*(ACTIVITY!$O$10:$O$309=ROWS($B$40:B322))),ACTIVITY!$K$10:$K$309)),"")</f>
        <v/>
      </c>
      <c r="L322" s="34" t="str">
        <f>IFERROR(IF(LOOKUP(2,1/((ACTIVITY!$D$10:$D$309=LEFT($D$28,7))*(ACTIVITY!$O$10:$O$309=ROWS($B$40:B322))),ACTIVITY!$L$10:$L$309)=0,"",LOOKUP(2,1/((ACTIVITY!$D$10:$D$309=LEFT($D$28,7))*(ACTIVITY!$O$10:$O$309=ROWS($B$40:B322))),ACTIVITY!$L$10:$L$309)),"")</f>
        <v/>
      </c>
      <c r="M322" s="34"/>
    </row>
    <row r="323" spans="2:13" ht="24" customHeight="1">
      <c r="B323" s="33" t="str">
        <f>IFERROR(IF(LOOKUP(2,1/((ACTIVITY!$D$10:$D$309=LEFT($D$28,7))*(ACTIVITY!$O$10:$O$309=ROWS($B$40:B323))),ACTIVITY!$F$10:$F$309)=0,"",LOOKUP(2,1/((ACTIVITY!$D$10:$D$309=LEFT($D$28,7))*(ACTIVITY!$O$10:$O$309=ROWS($B$40:B323))),ACTIVITY!$F$10:$F$309)),"")</f>
        <v/>
      </c>
      <c r="C323" s="34" t="str">
        <f>IFERROR(IF(LOOKUP(2,1/((ACTIVITY!$D$10:$D$309=LEFT($D$28,7))*(ACTIVITY!$O$10:$O$309=ROWS($B$40:B323))),ACTIVITY!$G$10:$G$309)=0,"",LOOKUP(2,1/((ACTIVITY!$D$10:$D$309=LEFT($D$28,7))*(ACTIVITY!$O$10:$O$309=ROWS($B$40:B323))),ACTIVITY!$G$10:$G$309)),"")</f>
        <v/>
      </c>
      <c r="D323" s="34"/>
      <c r="E323" s="88" t="str">
        <f>IFERROR(IF(LOOKUP(2,1/((ACTIVITY!$D$10:$D$309=LEFT($D$28,7))*(ACTIVITY!$O$10:$O$309=ROWS($B$40:B323))),ACTIVITY!$H$10:$H$309)=0,"",LOOKUP(2,1/((ACTIVITY!$D$10:$D$309=LEFT($D$28,7))*(ACTIVITY!$O$10:$O$309=ROWS($B$40:B323))),ACTIVITY!$H$10:$H$309)),"")</f>
        <v/>
      </c>
      <c r="F323" s="88"/>
      <c r="G323" s="34" t="str">
        <f>IFERROR(IF(LOOKUP(2,1/((ACTIVITY!$D$10:$D$309=LEFT($D$28,7))*(ACTIVITY!$O$10:$O$309=ROWS($B$40:B323))),ACTIVITY!$I$10:$I$309)=0,"",LOOKUP(2,1/((ACTIVITY!$D$10:$D$309=LEFT($D$28,7))*(ACTIVITY!$O$10:$O$309=ROWS($B$40:B323))),ACTIVITY!$I$10:$I$309)),"")</f>
        <v/>
      </c>
      <c r="H323" s="34"/>
      <c r="I323" s="88" t="str">
        <f>IFERROR(IF(LOOKUP(2,1/((ACTIVITY!$D$10:$D$309=LEFT($D$28,7))*(ACTIVITY!$O$10:$O$309=ROWS($B$40:B323))),ACTIVITY!$J$10:$J$309)=0,"",LOOKUP(2,1/((ACTIVITY!$D$10:$D$309=LEFT($D$28,7))*(ACTIVITY!$O$10:$O$309=ROWS($B$40:B323))),ACTIVITY!$J$10:$J$309)),"")</f>
        <v/>
      </c>
      <c r="J323" s="88"/>
      <c r="K323" s="34" t="str">
        <f>IFERROR(IF(LOOKUP(2,1/((ACTIVITY!$D$10:$D$309=LEFT($D$28,7))*(ACTIVITY!$O$10:$O$309=ROWS($B$40:B323))),ACTIVITY!$K$10:$K$309)=0,"",LOOKUP(2,1/((ACTIVITY!$D$10:$D$309=LEFT($D$28,7))*(ACTIVITY!$O$10:$O$309=ROWS($B$40:B323))),ACTIVITY!$K$10:$K$309)),"")</f>
        <v/>
      </c>
      <c r="L323" s="34" t="str">
        <f>IFERROR(IF(LOOKUP(2,1/((ACTIVITY!$D$10:$D$309=LEFT($D$28,7))*(ACTIVITY!$O$10:$O$309=ROWS($B$40:B323))),ACTIVITY!$L$10:$L$309)=0,"",LOOKUP(2,1/((ACTIVITY!$D$10:$D$309=LEFT($D$28,7))*(ACTIVITY!$O$10:$O$309=ROWS($B$40:B323))),ACTIVITY!$L$10:$L$309)),"")</f>
        <v/>
      </c>
      <c r="M323" s="34"/>
    </row>
    <row r="324" spans="2:13" ht="24" customHeight="1">
      <c r="B324" s="33" t="str">
        <f>IFERROR(IF(LOOKUP(2,1/((ACTIVITY!$D$10:$D$309=LEFT($D$28,7))*(ACTIVITY!$O$10:$O$309=ROWS($B$40:B324))),ACTIVITY!$F$10:$F$309)=0,"",LOOKUP(2,1/((ACTIVITY!$D$10:$D$309=LEFT($D$28,7))*(ACTIVITY!$O$10:$O$309=ROWS($B$40:B324))),ACTIVITY!$F$10:$F$309)),"")</f>
        <v/>
      </c>
      <c r="C324" s="34" t="str">
        <f>IFERROR(IF(LOOKUP(2,1/((ACTIVITY!$D$10:$D$309=LEFT($D$28,7))*(ACTIVITY!$O$10:$O$309=ROWS($B$40:B324))),ACTIVITY!$G$10:$G$309)=0,"",LOOKUP(2,1/((ACTIVITY!$D$10:$D$309=LEFT($D$28,7))*(ACTIVITY!$O$10:$O$309=ROWS($B$40:B324))),ACTIVITY!$G$10:$G$309)),"")</f>
        <v/>
      </c>
      <c r="D324" s="34"/>
      <c r="E324" s="88" t="str">
        <f>IFERROR(IF(LOOKUP(2,1/((ACTIVITY!$D$10:$D$309=LEFT($D$28,7))*(ACTIVITY!$O$10:$O$309=ROWS($B$40:B324))),ACTIVITY!$H$10:$H$309)=0,"",LOOKUP(2,1/((ACTIVITY!$D$10:$D$309=LEFT($D$28,7))*(ACTIVITY!$O$10:$O$309=ROWS($B$40:B324))),ACTIVITY!$H$10:$H$309)),"")</f>
        <v/>
      </c>
      <c r="F324" s="88"/>
      <c r="G324" s="34" t="str">
        <f>IFERROR(IF(LOOKUP(2,1/((ACTIVITY!$D$10:$D$309=LEFT($D$28,7))*(ACTIVITY!$O$10:$O$309=ROWS($B$40:B324))),ACTIVITY!$I$10:$I$309)=0,"",LOOKUP(2,1/((ACTIVITY!$D$10:$D$309=LEFT($D$28,7))*(ACTIVITY!$O$10:$O$309=ROWS($B$40:B324))),ACTIVITY!$I$10:$I$309)),"")</f>
        <v/>
      </c>
      <c r="H324" s="34"/>
      <c r="I324" s="88" t="str">
        <f>IFERROR(IF(LOOKUP(2,1/((ACTIVITY!$D$10:$D$309=LEFT($D$28,7))*(ACTIVITY!$O$10:$O$309=ROWS($B$40:B324))),ACTIVITY!$J$10:$J$309)=0,"",LOOKUP(2,1/((ACTIVITY!$D$10:$D$309=LEFT($D$28,7))*(ACTIVITY!$O$10:$O$309=ROWS($B$40:B324))),ACTIVITY!$J$10:$J$309)),"")</f>
        <v/>
      </c>
      <c r="J324" s="88"/>
      <c r="K324" s="34" t="str">
        <f>IFERROR(IF(LOOKUP(2,1/((ACTIVITY!$D$10:$D$309=LEFT($D$28,7))*(ACTIVITY!$O$10:$O$309=ROWS($B$40:B324))),ACTIVITY!$K$10:$K$309)=0,"",LOOKUP(2,1/((ACTIVITY!$D$10:$D$309=LEFT($D$28,7))*(ACTIVITY!$O$10:$O$309=ROWS($B$40:B324))),ACTIVITY!$K$10:$K$309)),"")</f>
        <v/>
      </c>
      <c r="L324" s="34" t="str">
        <f>IFERROR(IF(LOOKUP(2,1/((ACTIVITY!$D$10:$D$309=LEFT($D$28,7))*(ACTIVITY!$O$10:$O$309=ROWS($B$40:B324))),ACTIVITY!$L$10:$L$309)=0,"",LOOKUP(2,1/((ACTIVITY!$D$10:$D$309=LEFT($D$28,7))*(ACTIVITY!$O$10:$O$309=ROWS($B$40:B324))),ACTIVITY!$L$10:$L$309)),"")</f>
        <v/>
      </c>
      <c r="M324" s="34"/>
    </row>
    <row r="325" spans="2:13" ht="24" customHeight="1">
      <c r="B325" s="33" t="str">
        <f>IFERROR(IF(LOOKUP(2,1/((ACTIVITY!$D$10:$D$309=LEFT($D$28,7))*(ACTIVITY!$O$10:$O$309=ROWS($B$40:B325))),ACTIVITY!$F$10:$F$309)=0,"",LOOKUP(2,1/((ACTIVITY!$D$10:$D$309=LEFT($D$28,7))*(ACTIVITY!$O$10:$O$309=ROWS($B$40:B325))),ACTIVITY!$F$10:$F$309)),"")</f>
        <v/>
      </c>
      <c r="C325" s="34" t="str">
        <f>IFERROR(IF(LOOKUP(2,1/((ACTIVITY!$D$10:$D$309=LEFT($D$28,7))*(ACTIVITY!$O$10:$O$309=ROWS($B$40:B325))),ACTIVITY!$G$10:$G$309)=0,"",LOOKUP(2,1/((ACTIVITY!$D$10:$D$309=LEFT($D$28,7))*(ACTIVITY!$O$10:$O$309=ROWS($B$40:B325))),ACTIVITY!$G$10:$G$309)),"")</f>
        <v/>
      </c>
      <c r="D325" s="34"/>
      <c r="E325" s="88" t="str">
        <f>IFERROR(IF(LOOKUP(2,1/((ACTIVITY!$D$10:$D$309=LEFT($D$28,7))*(ACTIVITY!$O$10:$O$309=ROWS($B$40:B325))),ACTIVITY!$H$10:$H$309)=0,"",LOOKUP(2,1/((ACTIVITY!$D$10:$D$309=LEFT($D$28,7))*(ACTIVITY!$O$10:$O$309=ROWS($B$40:B325))),ACTIVITY!$H$10:$H$309)),"")</f>
        <v/>
      </c>
      <c r="F325" s="88"/>
      <c r="G325" s="34" t="str">
        <f>IFERROR(IF(LOOKUP(2,1/((ACTIVITY!$D$10:$D$309=LEFT($D$28,7))*(ACTIVITY!$O$10:$O$309=ROWS($B$40:B325))),ACTIVITY!$I$10:$I$309)=0,"",LOOKUP(2,1/((ACTIVITY!$D$10:$D$309=LEFT($D$28,7))*(ACTIVITY!$O$10:$O$309=ROWS($B$40:B325))),ACTIVITY!$I$10:$I$309)),"")</f>
        <v/>
      </c>
      <c r="H325" s="34"/>
      <c r="I325" s="88" t="str">
        <f>IFERROR(IF(LOOKUP(2,1/((ACTIVITY!$D$10:$D$309=LEFT($D$28,7))*(ACTIVITY!$O$10:$O$309=ROWS($B$40:B325))),ACTIVITY!$J$10:$J$309)=0,"",LOOKUP(2,1/((ACTIVITY!$D$10:$D$309=LEFT($D$28,7))*(ACTIVITY!$O$10:$O$309=ROWS($B$40:B325))),ACTIVITY!$J$10:$J$309)),"")</f>
        <v/>
      </c>
      <c r="J325" s="88"/>
      <c r="K325" s="34" t="str">
        <f>IFERROR(IF(LOOKUP(2,1/((ACTIVITY!$D$10:$D$309=LEFT($D$28,7))*(ACTIVITY!$O$10:$O$309=ROWS($B$40:B325))),ACTIVITY!$K$10:$K$309)=0,"",LOOKUP(2,1/((ACTIVITY!$D$10:$D$309=LEFT($D$28,7))*(ACTIVITY!$O$10:$O$309=ROWS($B$40:B325))),ACTIVITY!$K$10:$K$309)),"")</f>
        <v/>
      </c>
      <c r="L325" s="34" t="str">
        <f>IFERROR(IF(LOOKUP(2,1/((ACTIVITY!$D$10:$D$309=LEFT($D$28,7))*(ACTIVITY!$O$10:$O$309=ROWS($B$40:B325))),ACTIVITY!$L$10:$L$309)=0,"",LOOKUP(2,1/((ACTIVITY!$D$10:$D$309=LEFT($D$28,7))*(ACTIVITY!$O$10:$O$309=ROWS($B$40:B325))),ACTIVITY!$L$10:$L$309)),"")</f>
        <v/>
      </c>
      <c r="M325" s="34"/>
    </row>
    <row r="326" spans="2:13" ht="24" customHeight="1">
      <c r="B326" s="33" t="str">
        <f>IFERROR(IF(LOOKUP(2,1/((ACTIVITY!$D$10:$D$309=LEFT($D$28,7))*(ACTIVITY!$O$10:$O$309=ROWS($B$40:B326))),ACTIVITY!$F$10:$F$309)=0,"",LOOKUP(2,1/((ACTIVITY!$D$10:$D$309=LEFT($D$28,7))*(ACTIVITY!$O$10:$O$309=ROWS($B$40:B326))),ACTIVITY!$F$10:$F$309)),"")</f>
        <v/>
      </c>
      <c r="C326" s="34" t="str">
        <f>IFERROR(IF(LOOKUP(2,1/((ACTIVITY!$D$10:$D$309=LEFT($D$28,7))*(ACTIVITY!$O$10:$O$309=ROWS($B$40:B326))),ACTIVITY!$G$10:$G$309)=0,"",LOOKUP(2,1/((ACTIVITY!$D$10:$D$309=LEFT($D$28,7))*(ACTIVITY!$O$10:$O$309=ROWS($B$40:B326))),ACTIVITY!$G$10:$G$309)),"")</f>
        <v/>
      </c>
      <c r="D326" s="34"/>
      <c r="E326" s="88" t="str">
        <f>IFERROR(IF(LOOKUP(2,1/((ACTIVITY!$D$10:$D$309=LEFT($D$28,7))*(ACTIVITY!$O$10:$O$309=ROWS($B$40:B326))),ACTIVITY!$H$10:$H$309)=0,"",LOOKUP(2,1/((ACTIVITY!$D$10:$D$309=LEFT($D$28,7))*(ACTIVITY!$O$10:$O$309=ROWS($B$40:B326))),ACTIVITY!$H$10:$H$309)),"")</f>
        <v/>
      </c>
      <c r="F326" s="88"/>
      <c r="G326" s="34" t="str">
        <f>IFERROR(IF(LOOKUP(2,1/((ACTIVITY!$D$10:$D$309=LEFT($D$28,7))*(ACTIVITY!$O$10:$O$309=ROWS($B$40:B326))),ACTIVITY!$I$10:$I$309)=0,"",LOOKUP(2,1/((ACTIVITY!$D$10:$D$309=LEFT($D$28,7))*(ACTIVITY!$O$10:$O$309=ROWS($B$40:B326))),ACTIVITY!$I$10:$I$309)),"")</f>
        <v/>
      </c>
      <c r="H326" s="34"/>
      <c r="I326" s="88" t="str">
        <f>IFERROR(IF(LOOKUP(2,1/((ACTIVITY!$D$10:$D$309=LEFT($D$28,7))*(ACTIVITY!$O$10:$O$309=ROWS($B$40:B326))),ACTIVITY!$J$10:$J$309)=0,"",LOOKUP(2,1/((ACTIVITY!$D$10:$D$309=LEFT($D$28,7))*(ACTIVITY!$O$10:$O$309=ROWS($B$40:B326))),ACTIVITY!$J$10:$J$309)),"")</f>
        <v/>
      </c>
      <c r="J326" s="88"/>
      <c r="K326" s="34" t="str">
        <f>IFERROR(IF(LOOKUP(2,1/((ACTIVITY!$D$10:$D$309=LEFT($D$28,7))*(ACTIVITY!$O$10:$O$309=ROWS($B$40:B326))),ACTIVITY!$K$10:$K$309)=0,"",LOOKUP(2,1/((ACTIVITY!$D$10:$D$309=LEFT($D$28,7))*(ACTIVITY!$O$10:$O$309=ROWS($B$40:B326))),ACTIVITY!$K$10:$K$309)),"")</f>
        <v/>
      </c>
      <c r="L326" s="34" t="str">
        <f>IFERROR(IF(LOOKUP(2,1/((ACTIVITY!$D$10:$D$309=LEFT($D$28,7))*(ACTIVITY!$O$10:$O$309=ROWS($B$40:B326))),ACTIVITY!$L$10:$L$309)=0,"",LOOKUP(2,1/((ACTIVITY!$D$10:$D$309=LEFT($D$28,7))*(ACTIVITY!$O$10:$O$309=ROWS($B$40:B326))),ACTIVITY!$L$10:$L$309)),"")</f>
        <v/>
      </c>
      <c r="M326" s="34"/>
    </row>
    <row r="327" spans="2:13" ht="24" customHeight="1">
      <c r="B327" s="33" t="str">
        <f>IFERROR(IF(LOOKUP(2,1/((ACTIVITY!$D$10:$D$309=LEFT($D$28,7))*(ACTIVITY!$O$10:$O$309=ROWS($B$40:B327))),ACTIVITY!$F$10:$F$309)=0,"",LOOKUP(2,1/((ACTIVITY!$D$10:$D$309=LEFT($D$28,7))*(ACTIVITY!$O$10:$O$309=ROWS($B$40:B327))),ACTIVITY!$F$10:$F$309)),"")</f>
        <v/>
      </c>
      <c r="C327" s="34" t="str">
        <f>IFERROR(IF(LOOKUP(2,1/((ACTIVITY!$D$10:$D$309=LEFT($D$28,7))*(ACTIVITY!$O$10:$O$309=ROWS($B$40:B327))),ACTIVITY!$G$10:$G$309)=0,"",LOOKUP(2,1/((ACTIVITY!$D$10:$D$309=LEFT($D$28,7))*(ACTIVITY!$O$10:$O$309=ROWS($B$40:B327))),ACTIVITY!$G$10:$G$309)),"")</f>
        <v/>
      </c>
      <c r="D327" s="34"/>
      <c r="E327" s="88" t="str">
        <f>IFERROR(IF(LOOKUP(2,1/((ACTIVITY!$D$10:$D$309=LEFT($D$28,7))*(ACTIVITY!$O$10:$O$309=ROWS($B$40:B327))),ACTIVITY!$H$10:$H$309)=0,"",LOOKUP(2,1/((ACTIVITY!$D$10:$D$309=LEFT($D$28,7))*(ACTIVITY!$O$10:$O$309=ROWS($B$40:B327))),ACTIVITY!$H$10:$H$309)),"")</f>
        <v/>
      </c>
      <c r="F327" s="88"/>
      <c r="G327" s="34" t="str">
        <f>IFERROR(IF(LOOKUP(2,1/((ACTIVITY!$D$10:$D$309=LEFT($D$28,7))*(ACTIVITY!$O$10:$O$309=ROWS($B$40:B327))),ACTIVITY!$I$10:$I$309)=0,"",LOOKUP(2,1/((ACTIVITY!$D$10:$D$309=LEFT($D$28,7))*(ACTIVITY!$O$10:$O$309=ROWS($B$40:B327))),ACTIVITY!$I$10:$I$309)),"")</f>
        <v/>
      </c>
      <c r="H327" s="34"/>
      <c r="I327" s="88" t="str">
        <f>IFERROR(IF(LOOKUP(2,1/((ACTIVITY!$D$10:$D$309=LEFT($D$28,7))*(ACTIVITY!$O$10:$O$309=ROWS($B$40:B327))),ACTIVITY!$J$10:$J$309)=0,"",LOOKUP(2,1/((ACTIVITY!$D$10:$D$309=LEFT($D$28,7))*(ACTIVITY!$O$10:$O$309=ROWS($B$40:B327))),ACTIVITY!$J$10:$J$309)),"")</f>
        <v/>
      </c>
      <c r="J327" s="88"/>
      <c r="K327" s="34" t="str">
        <f>IFERROR(IF(LOOKUP(2,1/((ACTIVITY!$D$10:$D$309=LEFT($D$28,7))*(ACTIVITY!$O$10:$O$309=ROWS($B$40:B327))),ACTIVITY!$K$10:$K$309)=0,"",LOOKUP(2,1/((ACTIVITY!$D$10:$D$309=LEFT($D$28,7))*(ACTIVITY!$O$10:$O$309=ROWS($B$40:B327))),ACTIVITY!$K$10:$K$309)),"")</f>
        <v/>
      </c>
      <c r="L327" s="34" t="str">
        <f>IFERROR(IF(LOOKUP(2,1/((ACTIVITY!$D$10:$D$309=LEFT($D$28,7))*(ACTIVITY!$O$10:$O$309=ROWS($B$40:B327))),ACTIVITY!$L$10:$L$309)=0,"",LOOKUP(2,1/((ACTIVITY!$D$10:$D$309=LEFT($D$28,7))*(ACTIVITY!$O$10:$O$309=ROWS($B$40:B327))),ACTIVITY!$L$10:$L$309)),"")</f>
        <v/>
      </c>
      <c r="M327" s="34"/>
    </row>
    <row r="328" spans="2:13" ht="24" customHeight="1">
      <c r="B328" s="33" t="str">
        <f>IFERROR(IF(LOOKUP(2,1/((ACTIVITY!$D$10:$D$309=LEFT($D$28,7))*(ACTIVITY!$O$10:$O$309=ROWS($B$40:B328))),ACTIVITY!$F$10:$F$309)=0,"",LOOKUP(2,1/((ACTIVITY!$D$10:$D$309=LEFT($D$28,7))*(ACTIVITY!$O$10:$O$309=ROWS($B$40:B328))),ACTIVITY!$F$10:$F$309)),"")</f>
        <v/>
      </c>
      <c r="C328" s="34" t="str">
        <f>IFERROR(IF(LOOKUP(2,1/((ACTIVITY!$D$10:$D$309=LEFT($D$28,7))*(ACTIVITY!$O$10:$O$309=ROWS($B$40:B328))),ACTIVITY!$G$10:$G$309)=0,"",LOOKUP(2,1/((ACTIVITY!$D$10:$D$309=LEFT($D$28,7))*(ACTIVITY!$O$10:$O$309=ROWS($B$40:B328))),ACTIVITY!$G$10:$G$309)),"")</f>
        <v/>
      </c>
      <c r="D328" s="34"/>
      <c r="E328" s="88" t="str">
        <f>IFERROR(IF(LOOKUP(2,1/((ACTIVITY!$D$10:$D$309=LEFT($D$28,7))*(ACTIVITY!$O$10:$O$309=ROWS($B$40:B328))),ACTIVITY!$H$10:$H$309)=0,"",LOOKUP(2,1/((ACTIVITY!$D$10:$D$309=LEFT($D$28,7))*(ACTIVITY!$O$10:$O$309=ROWS($B$40:B328))),ACTIVITY!$H$10:$H$309)),"")</f>
        <v/>
      </c>
      <c r="F328" s="88"/>
      <c r="G328" s="34" t="str">
        <f>IFERROR(IF(LOOKUP(2,1/((ACTIVITY!$D$10:$D$309=LEFT($D$28,7))*(ACTIVITY!$O$10:$O$309=ROWS($B$40:B328))),ACTIVITY!$I$10:$I$309)=0,"",LOOKUP(2,1/((ACTIVITY!$D$10:$D$309=LEFT($D$28,7))*(ACTIVITY!$O$10:$O$309=ROWS($B$40:B328))),ACTIVITY!$I$10:$I$309)),"")</f>
        <v/>
      </c>
      <c r="H328" s="34"/>
      <c r="I328" s="88" t="str">
        <f>IFERROR(IF(LOOKUP(2,1/((ACTIVITY!$D$10:$D$309=LEFT($D$28,7))*(ACTIVITY!$O$10:$O$309=ROWS($B$40:B328))),ACTIVITY!$J$10:$J$309)=0,"",LOOKUP(2,1/((ACTIVITY!$D$10:$D$309=LEFT($D$28,7))*(ACTIVITY!$O$10:$O$309=ROWS($B$40:B328))),ACTIVITY!$J$10:$J$309)),"")</f>
        <v/>
      </c>
      <c r="J328" s="88"/>
      <c r="K328" s="34" t="str">
        <f>IFERROR(IF(LOOKUP(2,1/((ACTIVITY!$D$10:$D$309=LEFT($D$28,7))*(ACTIVITY!$O$10:$O$309=ROWS($B$40:B328))),ACTIVITY!$K$10:$K$309)=0,"",LOOKUP(2,1/((ACTIVITY!$D$10:$D$309=LEFT($D$28,7))*(ACTIVITY!$O$10:$O$309=ROWS($B$40:B328))),ACTIVITY!$K$10:$K$309)),"")</f>
        <v/>
      </c>
      <c r="L328" s="34" t="str">
        <f>IFERROR(IF(LOOKUP(2,1/((ACTIVITY!$D$10:$D$309=LEFT($D$28,7))*(ACTIVITY!$O$10:$O$309=ROWS($B$40:B328))),ACTIVITY!$L$10:$L$309)=0,"",LOOKUP(2,1/((ACTIVITY!$D$10:$D$309=LEFT($D$28,7))*(ACTIVITY!$O$10:$O$309=ROWS($B$40:B328))),ACTIVITY!$L$10:$L$309)),"")</f>
        <v/>
      </c>
      <c r="M328" s="34"/>
    </row>
    <row r="329" spans="2:13" ht="24" customHeight="1">
      <c r="B329" s="33" t="str">
        <f>IFERROR(IF(LOOKUP(2,1/((ACTIVITY!$D$10:$D$309=LEFT($D$28,7))*(ACTIVITY!$O$10:$O$309=ROWS($B$40:B329))),ACTIVITY!$F$10:$F$309)=0,"",LOOKUP(2,1/((ACTIVITY!$D$10:$D$309=LEFT($D$28,7))*(ACTIVITY!$O$10:$O$309=ROWS($B$40:B329))),ACTIVITY!$F$10:$F$309)),"")</f>
        <v/>
      </c>
      <c r="C329" s="34" t="str">
        <f>IFERROR(IF(LOOKUP(2,1/((ACTIVITY!$D$10:$D$309=LEFT($D$28,7))*(ACTIVITY!$O$10:$O$309=ROWS($B$40:B329))),ACTIVITY!$G$10:$G$309)=0,"",LOOKUP(2,1/((ACTIVITY!$D$10:$D$309=LEFT($D$28,7))*(ACTIVITY!$O$10:$O$309=ROWS($B$40:B329))),ACTIVITY!$G$10:$G$309)),"")</f>
        <v/>
      </c>
      <c r="D329" s="34"/>
      <c r="E329" s="88" t="str">
        <f>IFERROR(IF(LOOKUP(2,1/((ACTIVITY!$D$10:$D$309=LEFT($D$28,7))*(ACTIVITY!$O$10:$O$309=ROWS($B$40:B329))),ACTIVITY!$H$10:$H$309)=0,"",LOOKUP(2,1/((ACTIVITY!$D$10:$D$309=LEFT($D$28,7))*(ACTIVITY!$O$10:$O$309=ROWS($B$40:B329))),ACTIVITY!$H$10:$H$309)),"")</f>
        <v/>
      </c>
      <c r="F329" s="88"/>
      <c r="G329" s="34" t="str">
        <f>IFERROR(IF(LOOKUP(2,1/((ACTIVITY!$D$10:$D$309=LEFT($D$28,7))*(ACTIVITY!$O$10:$O$309=ROWS($B$40:B329))),ACTIVITY!$I$10:$I$309)=0,"",LOOKUP(2,1/((ACTIVITY!$D$10:$D$309=LEFT($D$28,7))*(ACTIVITY!$O$10:$O$309=ROWS($B$40:B329))),ACTIVITY!$I$10:$I$309)),"")</f>
        <v/>
      </c>
      <c r="H329" s="34"/>
      <c r="I329" s="88" t="str">
        <f>IFERROR(IF(LOOKUP(2,1/((ACTIVITY!$D$10:$D$309=LEFT($D$28,7))*(ACTIVITY!$O$10:$O$309=ROWS($B$40:B329))),ACTIVITY!$J$10:$J$309)=0,"",LOOKUP(2,1/((ACTIVITY!$D$10:$D$309=LEFT($D$28,7))*(ACTIVITY!$O$10:$O$309=ROWS($B$40:B329))),ACTIVITY!$J$10:$J$309)),"")</f>
        <v/>
      </c>
      <c r="J329" s="88"/>
      <c r="K329" s="34" t="str">
        <f>IFERROR(IF(LOOKUP(2,1/((ACTIVITY!$D$10:$D$309=LEFT($D$28,7))*(ACTIVITY!$O$10:$O$309=ROWS($B$40:B329))),ACTIVITY!$K$10:$K$309)=0,"",LOOKUP(2,1/((ACTIVITY!$D$10:$D$309=LEFT($D$28,7))*(ACTIVITY!$O$10:$O$309=ROWS($B$40:B329))),ACTIVITY!$K$10:$K$309)),"")</f>
        <v/>
      </c>
      <c r="L329" s="34" t="str">
        <f>IFERROR(IF(LOOKUP(2,1/((ACTIVITY!$D$10:$D$309=LEFT($D$28,7))*(ACTIVITY!$O$10:$O$309=ROWS($B$40:B329))),ACTIVITY!$L$10:$L$309)=0,"",LOOKUP(2,1/((ACTIVITY!$D$10:$D$309=LEFT($D$28,7))*(ACTIVITY!$O$10:$O$309=ROWS($B$40:B329))),ACTIVITY!$L$10:$L$309)),"")</f>
        <v/>
      </c>
      <c r="M329" s="34"/>
    </row>
    <row r="330" spans="2:13" ht="24" customHeight="1">
      <c r="B330" s="33" t="str">
        <f>IFERROR(IF(LOOKUP(2,1/((ACTIVITY!$D$10:$D$309=LEFT($D$28,7))*(ACTIVITY!$O$10:$O$309=ROWS($B$40:B330))),ACTIVITY!$F$10:$F$309)=0,"",LOOKUP(2,1/((ACTIVITY!$D$10:$D$309=LEFT($D$28,7))*(ACTIVITY!$O$10:$O$309=ROWS($B$40:B330))),ACTIVITY!$F$10:$F$309)),"")</f>
        <v/>
      </c>
      <c r="C330" s="34" t="str">
        <f>IFERROR(IF(LOOKUP(2,1/((ACTIVITY!$D$10:$D$309=LEFT($D$28,7))*(ACTIVITY!$O$10:$O$309=ROWS($B$40:B330))),ACTIVITY!$G$10:$G$309)=0,"",LOOKUP(2,1/((ACTIVITY!$D$10:$D$309=LEFT($D$28,7))*(ACTIVITY!$O$10:$O$309=ROWS($B$40:B330))),ACTIVITY!$G$10:$G$309)),"")</f>
        <v/>
      </c>
      <c r="D330" s="34"/>
      <c r="E330" s="88" t="str">
        <f>IFERROR(IF(LOOKUP(2,1/((ACTIVITY!$D$10:$D$309=LEFT($D$28,7))*(ACTIVITY!$O$10:$O$309=ROWS($B$40:B330))),ACTIVITY!$H$10:$H$309)=0,"",LOOKUP(2,1/((ACTIVITY!$D$10:$D$309=LEFT($D$28,7))*(ACTIVITY!$O$10:$O$309=ROWS($B$40:B330))),ACTIVITY!$H$10:$H$309)),"")</f>
        <v/>
      </c>
      <c r="F330" s="88"/>
      <c r="G330" s="34" t="str">
        <f>IFERROR(IF(LOOKUP(2,1/((ACTIVITY!$D$10:$D$309=LEFT($D$28,7))*(ACTIVITY!$O$10:$O$309=ROWS($B$40:B330))),ACTIVITY!$I$10:$I$309)=0,"",LOOKUP(2,1/((ACTIVITY!$D$10:$D$309=LEFT($D$28,7))*(ACTIVITY!$O$10:$O$309=ROWS($B$40:B330))),ACTIVITY!$I$10:$I$309)),"")</f>
        <v/>
      </c>
      <c r="H330" s="34"/>
      <c r="I330" s="88" t="str">
        <f>IFERROR(IF(LOOKUP(2,1/((ACTIVITY!$D$10:$D$309=LEFT($D$28,7))*(ACTIVITY!$O$10:$O$309=ROWS($B$40:B330))),ACTIVITY!$J$10:$J$309)=0,"",LOOKUP(2,1/((ACTIVITY!$D$10:$D$309=LEFT($D$28,7))*(ACTIVITY!$O$10:$O$309=ROWS($B$40:B330))),ACTIVITY!$J$10:$J$309)),"")</f>
        <v/>
      </c>
      <c r="J330" s="88"/>
      <c r="K330" s="34" t="str">
        <f>IFERROR(IF(LOOKUP(2,1/((ACTIVITY!$D$10:$D$309=LEFT($D$28,7))*(ACTIVITY!$O$10:$O$309=ROWS($B$40:B330))),ACTIVITY!$K$10:$K$309)=0,"",LOOKUP(2,1/((ACTIVITY!$D$10:$D$309=LEFT($D$28,7))*(ACTIVITY!$O$10:$O$309=ROWS($B$40:B330))),ACTIVITY!$K$10:$K$309)),"")</f>
        <v/>
      </c>
      <c r="L330" s="34" t="str">
        <f>IFERROR(IF(LOOKUP(2,1/((ACTIVITY!$D$10:$D$309=LEFT($D$28,7))*(ACTIVITY!$O$10:$O$309=ROWS($B$40:B330))),ACTIVITY!$L$10:$L$309)=0,"",LOOKUP(2,1/((ACTIVITY!$D$10:$D$309=LEFT($D$28,7))*(ACTIVITY!$O$10:$O$309=ROWS($B$40:B330))),ACTIVITY!$L$10:$L$309)),"")</f>
        <v/>
      </c>
      <c r="M330" s="34"/>
    </row>
    <row r="331" spans="2:13" ht="24" customHeight="1">
      <c r="B331" s="33" t="str">
        <f>IFERROR(IF(LOOKUP(2,1/((ACTIVITY!$D$10:$D$309=LEFT($D$28,7))*(ACTIVITY!$O$10:$O$309=ROWS($B$40:B331))),ACTIVITY!$F$10:$F$309)=0,"",LOOKUP(2,1/((ACTIVITY!$D$10:$D$309=LEFT($D$28,7))*(ACTIVITY!$O$10:$O$309=ROWS($B$40:B331))),ACTIVITY!$F$10:$F$309)),"")</f>
        <v/>
      </c>
      <c r="C331" s="34" t="str">
        <f>IFERROR(IF(LOOKUP(2,1/((ACTIVITY!$D$10:$D$309=LEFT($D$28,7))*(ACTIVITY!$O$10:$O$309=ROWS($B$40:B331))),ACTIVITY!$G$10:$G$309)=0,"",LOOKUP(2,1/((ACTIVITY!$D$10:$D$309=LEFT($D$28,7))*(ACTIVITY!$O$10:$O$309=ROWS($B$40:B331))),ACTIVITY!$G$10:$G$309)),"")</f>
        <v/>
      </c>
      <c r="D331" s="34"/>
      <c r="E331" s="88" t="str">
        <f>IFERROR(IF(LOOKUP(2,1/((ACTIVITY!$D$10:$D$309=LEFT($D$28,7))*(ACTIVITY!$O$10:$O$309=ROWS($B$40:B331))),ACTIVITY!$H$10:$H$309)=0,"",LOOKUP(2,1/((ACTIVITY!$D$10:$D$309=LEFT($D$28,7))*(ACTIVITY!$O$10:$O$309=ROWS($B$40:B331))),ACTIVITY!$H$10:$H$309)),"")</f>
        <v/>
      </c>
      <c r="F331" s="88"/>
      <c r="G331" s="34" t="str">
        <f>IFERROR(IF(LOOKUP(2,1/((ACTIVITY!$D$10:$D$309=LEFT($D$28,7))*(ACTIVITY!$O$10:$O$309=ROWS($B$40:B331))),ACTIVITY!$I$10:$I$309)=0,"",LOOKUP(2,1/((ACTIVITY!$D$10:$D$309=LEFT($D$28,7))*(ACTIVITY!$O$10:$O$309=ROWS($B$40:B331))),ACTIVITY!$I$10:$I$309)),"")</f>
        <v/>
      </c>
      <c r="H331" s="34"/>
      <c r="I331" s="88" t="str">
        <f>IFERROR(IF(LOOKUP(2,1/((ACTIVITY!$D$10:$D$309=LEFT($D$28,7))*(ACTIVITY!$O$10:$O$309=ROWS($B$40:B331))),ACTIVITY!$J$10:$J$309)=0,"",LOOKUP(2,1/((ACTIVITY!$D$10:$D$309=LEFT($D$28,7))*(ACTIVITY!$O$10:$O$309=ROWS($B$40:B331))),ACTIVITY!$J$10:$J$309)),"")</f>
        <v/>
      </c>
      <c r="J331" s="88"/>
      <c r="K331" s="34" t="str">
        <f>IFERROR(IF(LOOKUP(2,1/((ACTIVITY!$D$10:$D$309=LEFT($D$28,7))*(ACTIVITY!$O$10:$O$309=ROWS($B$40:B331))),ACTIVITY!$K$10:$K$309)=0,"",LOOKUP(2,1/((ACTIVITY!$D$10:$D$309=LEFT($D$28,7))*(ACTIVITY!$O$10:$O$309=ROWS($B$40:B331))),ACTIVITY!$K$10:$K$309)),"")</f>
        <v/>
      </c>
      <c r="L331" s="34" t="str">
        <f>IFERROR(IF(LOOKUP(2,1/((ACTIVITY!$D$10:$D$309=LEFT($D$28,7))*(ACTIVITY!$O$10:$O$309=ROWS($B$40:B331))),ACTIVITY!$L$10:$L$309)=0,"",LOOKUP(2,1/((ACTIVITY!$D$10:$D$309=LEFT($D$28,7))*(ACTIVITY!$O$10:$O$309=ROWS($B$40:B331))),ACTIVITY!$L$10:$L$309)),"")</f>
        <v/>
      </c>
      <c r="M331" s="34"/>
    </row>
    <row r="332" spans="2:13" ht="24" customHeight="1">
      <c r="B332" s="33" t="str">
        <f>IFERROR(IF(LOOKUP(2,1/((ACTIVITY!$D$10:$D$309=LEFT($D$28,7))*(ACTIVITY!$O$10:$O$309=ROWS($B$40:B332))),ACTIVITY!$F$10:$F$309)=0,"",LOOKUP(2,1/((ACTIVITY!$D$10:$D$309=LEFT($D$28,7))*(ACTIVITY!$O$10:$O$309=ROWS($B$40:B332))),ACTIVITY!$F$10:$F$309)),"")</f>
        <v/>
      </c>
      <c r="C332" s="34" t="str">
        <f>IFERROR(IF(LOOKUP(2,1/((ACTIVITY!$D$10:$D$309=LEFT($D$28,7))*(ACTIVITY!$O$10:$O$309=ROWS($B$40:B332))),ACTIVITY!$G$10:$G$309)=0,"",LOOKUP(2,1/((ACTIVITY!$D$10:$D$309=LEFT($D$28,7))*(ACTIVITY!$O$10:$O$309=ROWS($B$40:B332))),ACTIVITY!$G$10:$G$309)),"")</f>
        <v/>
      </c>
      <c r="D332" s="34"/>
      <c r="E332" s="88" t="str">
        <f>IFERROR(IF(LOOKUP(2,1/((ACTIVITY!$D$10:$D$309=LEFT($D$28,7))*(ACTIVITY!$O$10:$O$309=ROWS($B$40:B332))),ACTIVITY!$H$10:$H$309)=0,"",LOOKUP(2,1/((ACTIVITY!$D$10:$D$309=LEFT($D$28,7))*(ACTIVITY!$O$10:$O$309=ROWS($B$40:B332))),ACTIVITY!$H$10:$H$309)),"")</f>
        <v/>
      </c>
      <c r="F332" s="88"/>
      <c r="G332" s="34" t="str">
        <f>IFERROR(IF(LOOKUP(2,1/((ACTIVITY!$D$10:$D$309=LEFT($D$28,7))*(ACTIVITY!$O$10:$O$309=ROWS($B$40:B332))),ACTIVITY!$I$10:$I$309)=0,"",LOOKUP(2,1/((ACTIVITY!$D$10:$D$309=LEFT($D$28,7))*(ACTIVITY!$O$10:$O$309=ROWS($B$40:B332))),ACTIVITY!$I$10:$I$309)),"")</f>
        <v/>
      </c>
      <c r="H332" s="34"/>
      <c r="I332" s="88" t="str">
        <f>IFERROR(IF(LOOKUP(2,1/((ACTIVITY!$D$10:$D$309=LEFT($D$28,7))*(ACTIVITY!$O$10:$O$309=ROWS($B$40:B332))),ACTIVITY!$J$10:$J$309)=0,"",LOOKUP(2,1/((ACTIVITY!$D$10:$D$309=LEFT($D$28,7))*(ACTIVITY!$O$10:$O$309=ROWS($B$40:B332))),ACTIVITY!$J$10:$J$309)),"")</f>
        <v/>
      </c>
      <c r="J332" s="88"/>
      <c r="K332" s="34" t="str">
        <f>IFERROR(IF(LOOKUP(2,1/((ACTIVITY!$D$10:$D$309=LEFT($D$28,7))*(ACTIVITY!$O$10:$O$309=ROWS($B$40:B332))),ACTIVITY!$K$10:$K$309)=0,"",LOOKUP(2,1/((ACTIVITY!$D$10:$D$309=LEFT($D$28,7))*(ACTIVITY!$O$10:$O$309=ROWS($B$40:B332))),ACTIVITY!$K$10:$K$309)),"")</f>
        <v/>
      </c>
      <c r="L332" s="34" t="str">
        <f>IFERROR(IF(LOOKUP(2,1/((ACTIVITY!$D$10:$D$309=LEFT($D$28,7))*(ACTIVITY!$O$10:$O$309=ROWS($B$40:B332))),ACTIVITY!$L$10:$L$309)=0,"",LOOKUP(2,1/((ACTIVITY!$D$10:$D$309=LEFT($D$28,7))*(ACTIVITY!$O$10:$O$309=ROWS($B$40:B332))),ACTIVITY!$L$10:$L$309)),"")</f>
        <v/>
      </c>
      <c r="M332" s="34"/>
    </row>
    <row r="333" spans="2:13" ht="24" customHeight="1">
      <c r="B333" s="33" t="str">
        <f>IFERROR(IF(LOOKUP(2,1/((ACTIVITY!$D$10:$D$309=LEFT($D$28,7))*(ACTIVITY!$O$10:$O$309=ROWS($B$40:B333))),ACTIVITY!$F$10:$F$309)=0,"",LOOKUP(2,1/((ACTIVITY!$D$10:$D$309=LEFT($D$28,7))*(ACTIVITY!$O$10:$O$309=ROWS($B$40:B333))),ACTIVITY!$F$10:$F$309)),"")</f>
        <v/>
      </c>
      <c r="C333" s="34" t="str">
        <f>IFERROR(IF(LOOKUP(2,1/((ACTIVITY!$D$10:$D$309=LEFT($D$28,7))*(ACTIVITY!$O$10:$O$309=ROWS($B$40:B333))),ACTIVITY!$G$10:$G$309)=0,"",LOOKUP(2,1/((ACTIVITY!$D$10:$D$309=LEFT($D$28,7))*(ACTIVITY!$O$10:$O$309=ROWS($B$40:B333))),ACTIVITY!$G$10:$G$309)),"")</f>
        <v/>
      </c>
      <c r="D333" s="34"/>
      <c r="E333" s="88" t="str">
        <f>IFERROR(IF(LOOKUP(2,1/((ACTIVITY!$D$10:$D$309=LEFT($D$28,7))*(ACTIVITY!$O$10:$O$309=ROWS($B$40:B333))),ACTIVITY!$H$10:$H$309)=0,"",LOOKUP(2,1/((ACTIVITY!$D$10:$D$309=LEFT($D$28,7))*(ACTIVITY!$O$10:$O$309=ROWS($B$40:B333))),ACTIVITY!$H$10:$H$309)),"")</f>
        <v/>
      </c>
      <c r="F333" s="88"/>
      <c r="G333" s="34" t="str">
        <f>IFERROR(IF(LOOKUP(2,1/((ACTIVITY!$D$10:$D$309=LEFT($D$28,7))*(ACTIVITY!$O$10:$O$309=ROWS($B$40:B333))),ACTIVITY!$I$10:$I$309)=0,"",LOOKUP(2,1/((ACTIVITY!$D$10:$D$309=LEFT($D$28,7))*(ACTIVITY!$O$10:$O$309=ROWS($B$40:B333))),ACTIVITY!$I$10:$I$309)),"")</f>
        <v/>
      </c>
      <c r="H333" s="34"/>
      <c r="I333" s="88" t="str">
        <f>IFERROR(IF(LOOKUP(2,1/((ACTIVITY!$D$10:$D$309=LEFT($D$28,7))*(ACTIVITY!$O$10:$O$309=ROWS($B$40:B333))),ACTIVITY!$J$10:$J$309)=0,"",LOOKUP(2,1/((ACTIVITY!$D$10:$D$309=LEFT($D$28,7))*(ACTIVITY!$O$10:$O$309=ROWS($B$40:B333))),ACTIVITY!$J$10:$J$309)),"")</f>
        <v/>
      </c>
      <c r="J333" s="88"/>
      <c r="K333" s="34" t="str">
        <f>IFERROR(IF(LOOKUP(2,1/((ACTIVITY!$D$10:$D$309=LEFT($D$28,7))*(ACTIVITY!$O$10:$O$309=ROWS($B$40:B333))),ACTIVITY!$K$10:$K$309)=0,"",LOOKUP(2,1/((ACTIVITY!$D$10:$D$309=LEFT($D$28,7))*(ACTIVITY!$O$10:$O$309=ROWS($B$40:B333))),ACTIVITY!$K$10:$K$309)),"")</f>
        <v/>
      </c>
      <c r="L333" s="34" t="str">
        <f>IFERROR(IF(LOOKUP(2,1/((ACTIVITY!$D$10:$D$309=LEFT($D$28,7))*(ACTIVITY!$O$10:$O$309=ROWS($B$40:B333))),ACTIVITY!$L$10:$L$309)=0,"",LOOKUP(2,1/((ACTIVITY!$D$10:$D$309=LEFT($D$28,7))*(ACTIVITY!$O$10:$O$309=ROWS($B$40:B333))),ACTIVITY!$L$10:$L$309)),"")</f>
        <v/>
      </c>
      <c r="M333" s="34"/>
    </row>
    <row r="334" spans="2:13" ht="24" customHeight="1">
      <c r="B334" s="33" t="str">
        <f>IFERROR(IF(LOOKUP(2,1/((ACTIVITY!$D$10:$D$309=LEFT($D$28,7))*(ACTIVITY!$O$10:$O$309=ROWS($B$40:B334))),ACTIVITY!$F$10:$F$309)=0,"",LOOKUP(2,1/((ACTIVITY!$D$10:$D$309=LEFT($D$28,7))*(ACTIVITY!$O$10:$O$309=ROWS($B$40:B334))),ACTIVITY!$F$10:$F$309)),"")</f>
        <v/>
      </c>
      <c r="C334" s="34" t="str">
        <f>IFERROR(IF(LOOKUP(2,1/((ACTIVITY!$D$10:$D$309=LEFT($D$28,7))*(ACTIVITY!$O$10:$O$309=ROWS($B$40:B334))),ACTIVITY!$G$10:$G$309)=0,"",LOOKUP(2,1/((ACTIVITY!$D$10:$D$309=LEFT($D$28,7))*(ACTIVITY!$O$10:$O$309=ROWS($B$40:B334))),ACTIVITY!$G$10:$G$309)),"")</f>
        <v/>
      </c>
      <c r="D334" s="34"/>
      <c r="E334" s="88" t="str">
        <f>IFERROR(IF(LOOKUP(2,1/((ACTIVITY!$D$10:$D$309=LEFT($D$28,7))*(ACTIVITY!$O$10:$O$309=ROWS($B$40:B334))),ACTIVITY!$H$10:$H$309)=0,"",LOOKUP(2,1/((ACTIVITY!$D$10:$D$309=LEFT($D$28,7))*(ACTIVITY!$O$10:$O$309=ROWS($B$40:B334))),ACTIVITY!$H$10:$H$309)),"")</f>
        <v/>
      </c>
      <c r="F334" s="88"/>
      <c r="G334" s="34" t="str">
        <f>IFERROR(IF(LOOKUP(2,1/((ACTIVITY!$D$10:$D$309=LEFT($D$28,7))*(ACTIVITY!$O$10:$O$309=ROWS($B$40:B334))),ACTIVITY!$I$10:$I$309)=0,"",LOOKUP(2,1/((ACTIVITY!$D$10:$D$309=LEFT($D$28,7))*(ACTIVITY!$O$10:$O$309=ROWS($B$40:B334))),ACTIVITY!$I$10:$I$309)),"")</f>
        <v/>
      </c>
      <c r="H334" s="34"/>
      <c r="I334" s="88" t="str">
        <f>IFERROR(IF(LOOKUP(2,1/((ACTIVITY!$D$10:$D$309=LEFT($D$28,7))*(ACTIVITY!$O$10:$O$309=ROWS($B$40:B334))),ACTIVITY!$J$10:$J$309)=0,"",LOOKUP(2,1/((ACTIVITY!$D$10:$D$309=LEFT($D$28,7))*(ACTIVITY!$O$10:$O$309=ROWS($B$40:B334))),ACTIVITY!$J$10:$J$309)),"")</f>
        <v/>
      </c>
      <c r="J334" s="88"/>
      <c r="K334" s="34" t="str">
        <f>IFERROR(IF(LOOKUP(2,1/((ACTIVITY!$D$10:$D$309=LEFT($D$28,7))*(ACTIVITY!$O$10:$O$309=ROWS($B$40:B334))),ACTIVITY!$K$10:$K$309)=0,"",LOOKUP(2,1/((ACTIVITY!$D$10:$D$309=LEFT($D$28,7))*(ACTIVITY!$O$10:$O$309=ROWS($B$40:B334))),ACTIVITY!$K$10:$K$309)),"")</f>
        <v/>
      </c>
      <c r="L334" s="34" t="str">
        <f>IFERROR(IF(LOOKUP(2,1/((ACTIVITY!$D$10:$D$309=LEFT($D$28,7))*(ACTIVITY!$O$10:$O$309=ROWS($B$40:B334))),ACTIVITY!$L$10:$L$309)=0,"",LOOKUP(2,1/((ACTIVITY!$D$10:$D$309=LEFT($D$28,7))*(ACTIVITY!$O$10:$O$309=ROWS($B$40:B334))),ACTIVITY!$L$10:$L$309)),"")</f>
        <v/>
      </c>
      <c r="M334" s="34"/>
    </row>
    <row r="335" spans="2:13" ht="24" customHeight="1">
      <c r="B335" s="33" t="str">
        <f>IFERROR(IF(LOOKUP(2,1/((ACTIVITY!$D$10:$D$309=LEFT($D$28,7))*(ACTIVITY!$O$10:$O$309=ROWS($B$40:B335))),ACTIVITY!$F$10:$F$309)=0,"",LOOKUP(2,1/((ACTIVITY!$D$10:$D$309=LEFT($D$28,7))*(ACTIVITY!$O$10:$O$309=ROWS($B$40:B335))),ACTIVITY!$F$10:$F$309)),"")</f>
        <v/>
      </c>
      <c r="C335" s="34" t="str">
        <f>IFERROR(IF(LOOKUP(2,1/((ACTIVITY!$D$10:$D$309=LEFT($D$28,7))*(ACTIVITY!$O$10:$O$309=ROWS($B$40:B335))),ACTIVITY!$G$10:$G$309)=0,"",LOOKUP(2,1/((ACTIVITY!$D$10:$D$309=LEFT($D$28,7))*(ACTIVITY!$O$10:$O$309=ROWS($B$40:B335))),ACTIVITY!$G$10:$G$309)),"")</f>
        <v/>
      </c>
      <c r="D335" s="34"/>
      <c r="E335" s="88" t="str">
        <f>IFERROR(IF(LOOKUP(2,1/((ACTIVITY!$D$10:$D$309=LEFT($D$28,7))*(ACTIVITY!$O$10:$O$309=ROWS($B$40:B335))),ACTIVITY!$H$10:$H$309)=0,"",LOOKUP(2,1/((ACTIVITY!$D$10:$D$309=LEFT($D$28,7))*(ACTIVITY!$O$10:$O$309=ROWS($B$40:B335))),ACTIVITY!$H$10:$H$309)),"")</f>
        <v/>
      </c>
      <c r="F335" s="88"/>
      <c r="G335" s="34" t="str">
        <f>IFERROR(IF(LOOKUP(2,1/((ACTIVITY!$D$10:$D$309=LEFT($D$28,7))*(ACTIVITY!$O$10:$O$309=ROWS($B$40:B335))),ACTIVITY!$I$10:$I$309)=0,"",LOOKUP(2,1/((ACTIVITY!$D$10:$D$309=LEFT($D$28,7))*(ACTIVITY!$O$10:$O$309=ROWS($B$40:B335))),ACTIVITY!$I$10:$I$309)),"")</f>
        <v/>
      </c>
      <c r="H335" s="34"/>
      <c r="I335" s="88" t="str">
        <f>IFERROR(IF(LOOKUP(2,1/((ACTIVITY!$D$10:$D$309=LEFT($D$28,7))*(ACTIVITY!$O$10:$O$309=ROWS($B$40:B335))),ACTIVITY!$J$10:$J$309)=0,"",LOOKUP(2,1/((ACTIVITY!$D$10:$D$309=LEFT($D$28,7))*(ACTIVITY!$O$10:$O$309=ROWS($B$40:B335))),ACTIVITY!$J$10:$J$309)),"")</f>
        <v/>
      </c>
      <c r="J335" s="88"/>
      <c r="K335" s="34" t="str">
        <f>IFERROR(IF(LOOKUP(2,1/((ACTIVITY!$D$10:$D$309=LEFT($D$28,7))*(ACTIVITY!$O$10:$O$309=ROWS($B$40:B335))),ACTIVITY!$K$10:$K$309)=0,"",LOOKUP(2,1/((ACTIVITY!$D$10:$D$309=LEFT($D$28,7))*(ACTIVITY!$O$10:$O$309=ROWS($B$40:B335))),ACTIVITY!$K$10:$K$309)),"")</f>
        <v/>
      </c>
      <c r="L335" s="34" t="str">
        <f>IFERROR(IF(LOOKUP(2,1/((ACTIVITY!$D$10:$D$309=LEFT($D$28,7))*(ACTIVITY!$O$10:$O$309=ROWS($B$40:B335))),ACTIVITY!$L$10:$L$309)=0,"",LOOKUP(2,1/((ACTIVITY!$D$10:$D$309=LEFT($D$28,7))*(ACTIVITY!$O$10:$O$309=ROWS($B$40:B335))),ACTIVITY!$L$10:$L$309)),"")</f>
        <v/>
      </c>
      <c r="M335" s="34"/>
    </row>
    <row r="336" spans="2:13" ht="24" customHeight="1">
      <c r="B336" s="33" t="str">
        <f>IFERROR(IF(LOOKUP(2,1/((ACTIVITY!$D$10:$D$309=LEFT($D$28,7))*(ACTIVITY!$O$10:$O$309=ROWS($B$40:B336))),ACTIVITY!$F$10:$F$309)=0,"",LOOKUP(2,1/((ACTIVITY!$D$10:$D$309=LEFT($D$28,7))*(ACTIVITY!$O$10:$O$309=ROWS($B$40:B336))),ACTIVITY!$F$10:$F$309)),"")</f>
        <v/>
      </c>
      <c r="C336" s="34" t="str">
        <f>IFERROR(IF(LOOKUP(2,1/((ACTIVITY!$D$10:$D$309=LEFT($D$28,7))*(ACTIVITY!$O$10:$O$309=ROWS($B$40:B336))),ACTIVITY!$G$10:$G$309)=0,"",LOOKUP(2,1/((ACTIVITY!$D$10:$D$309=LEFT($D$28,7))*(ACTIVITY!$O$10:$O$309=ROWS($B$40:B336))),ACTIVITY!$G$10:$G$309)),"")</f>
        <v/>
      </c>
      <c r="D336" s="34"/>
      <c r="E336" s="88" t="str">
        <f>IFERROR(IF(LOOKUP(2,1/((ACTIVITY!$D$10:$D$309=LEFT($D$28,7))*(ACTIVITY!$O$10:$O$309=ROWS($B$40:B336))),ACTIVITY!$H$10:$H$309)=0,"",LOOKUP(2,1/((ACTIVITY!$D$10:$D$309=LEFT($D$28,7))*(ACTIVITY!$O$10:$O$309=ROWS($B$40:B336))),ACTIVITY!$H$10:$H$309)),"")</f>
        <v/>
      </c>
      <c r="F336" s="88"/>
      <c r="G336" s="34" t="str">
        <f>IFERROR(IF(LOOKUP(2,1/((ACTIVITY!$D$10:$D$309=LEFT($D$28,7))*(ACTIVITY!$O$10:$O$309=ROWS($B$40:B336))),ACTIVITY!$I$10:$I$309)=0,"",LOOKUP(2,1/((ACTIVITY!$D$10:$D$309=LEFT($D$28,7))*(ACTIVITY!$O$10:$O$309=ROWS($B$40:B336))),ACTIVITY!$I$10:$I$309)),"")</f>
        <v/>
      </c>
      <c r="H336" s="34"/>
      <c r="I336" s="88" t="str">
        <f>IFERROR(IF(LOOKUP(2,1/((ACTIVITY!$D$10:$D$309=LEFT($D$28,7))*(ACTIVITY!$O$10:$O$309=ROWS($B$40:B336))),ACTIVITY!$J$10:$J$309)=0,"",LOOKUP(2,1/((ACTIVITY!$D$10:$D$309=LEFT($D$28,7))*(ACTIVITY!$O$10:$O$309=ROWS($B$40:B336))),ACTIVITY!$J$10:$J$309)),"")</f>
        <v/>
      </c>
      <c r="J336" s="88"/>
      <c r="K336" s="34" t="str">
        <f>IFERROR(IF(LOOKUP(2,1/((ACTIVITY!$D$10:$D$309=LEFT($D$28,7))*(ACTIVITY!$O$10:$O$309=ROWS($B$40:B336))),ACTIVITY!$K$10:$K$309)=0,"",LOOKUP(2,1/((ACTIVITY!$D$10:$D$309=LEFT($D$28,7))*(ACTIVITY!$O$10:$O$309=ROWS($B$40:B336))),ACTIVITY!$K$10:$K$309)),"")</f>
        <v/>
      </c>
      <c r="L336" s="34" t="str">
        <f>IFERROR(IF(LOOKUP(2,1/((ACTIVITY!$D$10:$D$309=LEFT($D$28,7))*(ACTIVITY!$O$10:$O$309=ROWS($B$40:B336))),ACTIVITY!$L$10:$L$309)=0,"",LOOKUP(2,1/((ACTIVITY!$D$10:$D$309=LEFT($D$28,7))*(ACTIVITY!$O$10:$O$309=ROWS($B$40:B336))),ACTIVITY!$L$10:$L$309)),"")</f>
        <v/>
      </c>
      <c r="M336" s="34"/>
    </row>
    <row r="337" spans="2:13" ht="24" customHeight="1">
      <c r="B337" s="33" t="str">
        <f>IFERROR(IF(LOOKUP(2,1/((ACTIVITY!$D$10:$D$309=LEFT($D$28,7))*(ACTIVITY!$O$10:$O$309=ROWS($B$40:B337))),ACTIVITY!$F$10:$F$309)=0,"",LOOKUP(2,1/((ACTIVITY!$D$10:$D$309=LEFT($D$28,7))*(ACTIVITY!$O$10:$O$309=ROWS($B$40:B337))),ACTIVITY!$F$10:$F$309)),"")</f>
        <v/>
      </c>
      <c r="C337" s="34" t="str">
        <f>IFERROR(IF(LOOKUP(2,1/((ACTIVITY!$D$10:$D$309=LEFT($D$28,7))*(ACTIVITY!$O$10:$O$309=ROWS($B$40:B337))),ACTIVITY!$G$10:$G$309)=0,"",LOOKUP(2,1/((ACTIVITY!$D$10:$D$309=LEFT($D$28,7))*(ACTIVITY!$O$10:$O$309=ROWS($B$40:B337))),ACTIVITY!$G$10:$G$309)),"")</f>
        <v/>
      </c>
      <c r="D337" s="34"/>
      <c r="E337" s="88" t="str">
        <f>IFERROR(IF(LOOKUP(2,1/((ACTIVITY!$D$10:$D$309=LEFT($D$28,7))*(ACTIVITY!$O$10:$O$309=ROWS($B$40:B337))),ACTIVITY!$H$10:$H$309)=0,"",LOOKUP(2,1/((ACTIVITY!$D$10:$D$309=LEFT($D$28,7))*(ACTIVITY!$O$10:$O$309=ROWS($B$40:B337))),ACTIVITY!$H$10:$H$309)),"")</f>
        <v/>
      </c>
      <c r="F337" s="88"/>
      <c r="G337" s="34" t="str">
        <f>IFERROR(IF(LOOKUP(2,1/((ACTIVITY!$D$10:$D$309=LEFT($D$28,7))*(ACTIVITY!$O$10:$O$309=ROWS($B$40:B337))),ACTIVITY!$I$10:$I$309)=0,"",LOOKUP(2,1/((ACTIVITY!$D$10:$D$309=LEFT($D$28,7))*(ACTIVITY!$O$10:$O$309=ROWS($B$40:B337))),ACTIVITY!$I$10:$I$309)),"")</f>
        <v/>
      </c>
      <c r="H337" s="34"/>
      <c r="I337" s="88" t="str">
        <f>IFERROR(IF(LOOKUP(2,1/((ACTIVITY!$D$10:$D$309=LEFT($D$28,7))*(ACTIVITY!$O$10:$O$309=ROWS($B$40:B337))),ACTIVITY!$J$10:$J$309)=0,"",LOOKUP(2,1/((ACTIVITY!$D$10:$D$309=LEFT($D$28,7))*(ACTIVITY!$O$10:$O$309=ROWS($B$40:B337))),ACTIVITY!$J$10:$J$309)),"")</f>
        <v/>
      </c>
      <c r="J337" s="88"/>
      <c r="K337" s="34" t="str">
        <f>IFERROR(IF(LOOKUP(2,1/((ACTIVITY!$D$10:$D$309=LEFT($D$28,7))*(ACTIVITY!$O$10:$O$309=ROWS($B$40:B337))),ACTIVITY!$K$10:$K$309)=0,"",LOOKUP(2,1/((ACTIVITY!$D$10:$D$309=LEFT($D$28,7))*(ACTIVITY!$O$10:$O$309=ROWS($B$40:B337))),ACTIVITY!$K$10:$K$309)),"")</f>
        <v/>
      </c>
      <c r="L337" s="34" t="str">
        <f>IFERROR(IF(LOOKUP(2,1/((ACTIVITY!$D$10:$D$309=LEFT($D$28,7))*(ACTIVITY!$O$10:$O$309=ROWS($B$40:B337))),ACTIVITY!$L$10:$L$309)=0,"",LOOKUP(2,1/((ACTIVITY!$D$10:$D$309=LEFT($D$28,7))*(ACTIVITY!$O$10:$O$309=ROWS($B$40:B337))),ACTIVITY!$L$10:$L$309)),"")</f>
        <v/>
      </c>
      <c r="M337" s="34"/>
    </row>
    <row r="338" spans="2:13" ht="24" customHeight="1">
      <c r="B338" s="33" t="str">
        <f>IFERROR(IF(LOOKUP(2,1/((ACTIVITY!$D$10:$D$309=LEFT($D$28,7))*(ACTIVITY!$O$10:$O$309=ROWS($B$40:B338))),ACTIVITY!$F$10:$F$309)=0,"",LOOKUP(2,1/((ACTIVITY!$D$10:$D$309=LEFT($D$28,7))*(ACTIVITY!$O$10:$O$309=ROWS($B$40:B338))),ACTIVITY!$F$10:$F$309)),"")</f>
        <v/>
      </c>
      <c r="C338" s="34" t="str">
        <f>IFERROR(IF(LOOKUP(2,1/((ACTIVITY!$D$10:$D$309=LEFT($D$28,7))*(ACTIVITY!$O$10:$O$309=ROWS($B$40:B338))),ACTIVITY!$G$10:$G$309)=0,"",LOOKUP(2,1/((ACTIVITY!$D$10:$D$309=LEFT($D$28,7))*(ACTIVITY!$O$10:$O$309=ROWS($B$40:B338))),ACTIVITY!$G$10:$G$309)),"")</f>
        <v/>
      </c>
      <c r="D338" s="34"/>
      <c r="E338" s="88" t="str">
        <f>IFERROR(IF(LOOKUP(2,1/((ACTIVITY!$D$10:$D$309=LEFT($D$28,7))*(ACTIVITY!$O$10:$O$309=ROWS($B$40:B338))),ACTIVITY!$H$10:$H$309)=0,"",LOOKUP(2,1/((ACTIVITY!$D$10:$D$309=LEFT($D$28,7))*(ACTIVITY!$O$10:$O$309=ROWS($B$40:B338))),ACTIVITY!$H$10:$H$309)),"")</f>
        <v/>
      </c>
      <c r="F338" s="88"/>
      <c r="G338" s="34" t="str">
        <f>IFERROR(IF(LOOKUP(2,1/((ACTIVITY!$D$10:$D$309=LEFT($D$28,7))*(ACTIVITY!$O$10:$O$309=ROWS($B$40:B338))),ACTIVITY!$I$10:$I$309)=0,"",LOOKUP(2,1/((ACTIVITY!$D$10:$D$309=LEFT($D$28,7))*(ACTIVITY!$O$10:$O$309=ROWS($B$40:B338))),ACTIVITY!$I$10:$I$309)),"")</f>
        <v/>
      </c>
      <c r="H338" s="34"/>
      <c r="I338" s="88" t="str">
        <f>IFERROR(IF(LOOKUP(2,1/((ACTIVITY!$D$10:$D$309=LEFT($D$28,7))*(ACTIVITY!$O$10:$O$309=ROWS($B$40:B338))),ACTIVITY!$J$10:$J$309)=0,"",LOOKUP(2,1/((ACTIVITY!$D$10:$D$309=LEFT($D$28,7))*(ACTIVITY!$O$10:$O$309=ROWS($B$40:B338))),ACTIVITY!$J$10:$J$309)),"")</f>
        <v/>
      </c>
      <c r="J338" s="88"/>
      <c r="K338" s="34" t="str">
        <f>IFERROR(IF(LOOKUP(2,1/((ACTIVITY!$D$10:$D$309=LEFT($D$28,7))*(ACTIVITY!$O$10:$O$309=ROWS($B$40:B338))),ACTIVITY!$K$10:$K$309)=0,"",LOOKUP(2,1/((ACTIVITY!$D$10:$D$309=LEFT($D$28,7))*(ACTIVITY!$O$10:$O$309=ROWS($B$40:B338))),ACTIVITY!$K$10:$K$309)),"")</f>
        <v/>
      </c>
      <c r="L338" s="34" t="str">
        <f>IFERROR(IF(LOOKUP(2,1/((ACTIVITY!$D$10:$D$309=LEFT($D$28,7))*(ACTIVITY!$O$10:$O$309=ROWS($B$40:B338))),ACTIVITY!$L$10:$L$309)=0,"",LOOKUP(2,1/((ACTIVITY!$D$10:$D$309=LEFT($D$28,7))*(ACTIVITY!$O$10:$O$309=ROWS($B$40:B338))),ACTIVITY!$L$10:$L$309)),"")</f>
        <v/>
      </c>
      <c r="M338" s="34"/>
    </row>
    <row r="339" spans="2:13" ht="24" customHeight="1">
      <c r="B339" s="33" t="str">
        <f>IFERROR(IF(LOOKUP(2,1/((ACTIVITY!$D$10:$D$309=LEFT($D$28,7))*(ACTIVITY!$O$10:$O$309=ROWS($B$40:B339))),ACTIVITY!$F$10:$F$309)=0,"",LOOKUP(2,1/((ACTIVITY!$D$10:$D$309=LEFT($D$28,7))*(ACTIVITY!$O$10:$O$309=ROWS($B$40:B339))),ACTIVITY!$F$10:$F$309)),"")</f>
        <v/>
      </c>
      <c r="C339" s="34" t="str">
        <f>IFERROR(IF(LOOKUP(2,1/((ACTIVITY!$D$10:$D$309=LEFT($D$28,7))*(ACTIVITY!$O$10:$O$309=ROWS($B$40:B339))),ACTIVITY!$G$10:$G$309)=0,"",LOOKUP(2,1/((ACTIVITY!$D$10:$D$309=LEFT($D$28,7))*(ACTIVITY!$O$10:$O$309=ROWS($B$40:B339))),ACTIVITY!$G$10:$G$309)),"")</f>
        <v/>
      </c>
      <c r="D339" s="34"/>
      <c r="E339" s="88" t="str">
        <f>IFERROR(IF(LOOKUP(2,1/((ACTIVITY!$D$10:$D$309=LEFT($D$28,7))*(ACTIVITY!$O$10:$O$309=ROWS($B$40:B339))),ACTIVITY!$H$10:$H$309)=0,"",LOOKUP(2,1/((ACTIVITY!$D$10:$D$309=LEFT($D$28,7))*(ACTIVITY!$O$10:$O$309=ROWS($B$40:B339))),ACTIVITY!$H$10:$H$309)),"")</f>
        <v/>
      </c>
      <c r="F339" s="88"/>
      <c r="G339" s="34" t="str">
        <f>IFERROR(IF(LOOKUP(2,1/((ACTIVITY!$D$10:$D$309=LEFT($D$28,7))*(ACTIVITY!$O$10:$O$309=ROWS($B$40:B339))),ACTIVITY!$I$10:$I$309)=0,"",LOOKUP(2,1/((ACTIVITY!$D$10:$D$309=LEFT($D$28,7))*(ACTIVITY!$O$10:$O$309=ROWS($B$40:B339))),ACTIVITY!$I$10:$I$309)),"")</f>
        <v/>
      </c>
      <c r="H339" s="34"/>
      <c r="I339" s="88" t="str">
        <f>IFERROR(IF(LOOKUP(2,1/((ACTIVITY!$D$10:$D$309=LEFT($D$28,7))*(ACTIVITY!$O$10:$O$309=ROWS($B$40:B339))),ACTIVITY!$J$10:$J$309)=0,"",LOOKUP(2,1/((ACTIVITY!$D$10:$D$309=LEFT($D$28,7))*(ACTIVITY!$O$10:$O$309=ROWS($B$40:B339))),ACTIVITY!$J$10:$J$309)),"")</f>
        <v/>
      </c>
      <c r="J339" s="88"/>
      <c r="K339" s="34" t="str">
        <f>IFERROR(IF(LOOKUP(2,1/((ACTIVITY!$D$10:$D$309=LEFT($D$28,7))*(ACTIVITY!$O$10:$O$309=ROWS($B$40:B339))),ACTIVITY!$K$10:$K$309)=0,"",LOOKUP(2,1/((ACTIVITY!$D$10:$D$309=LEFT($D$28,7))*(ACTIVITY!$O$10:$O$309=ROWS($B$40:B339))),ACTIVITY!$K$10:$K$309)),"")</f>
        <v/>
      </c>
      <c r="L339" s="34" t="str">
        <f>IFERROR(IF(LOOKUP(2,1/((ACTIVITY!$D$10:$D$309=LEFT($D$28,7))*(ACTIVITY!$O$10:$O$309=ROWS($B$40:B339))),ACTIVITY!$L$10:$L$309)=0,"",LOOKUP(2,1/((ACTIVITY!$D$10:$D$309=LEFT($D$28,7))*(ACTIVITY!$O$10:$O$309=ROWS($B$40:B339))),ACTIVITY!$L$10:$L$309)),"")</f>
        <v/>
      </c>
      <c r="M339" s="34"/>
    </row>
  </sheetData>
  <mergeCells count="662">
    <mergeCell ref="E335:F335"/>
    <mergeCell ref="I335:J335"/>
    <mergeCell ref="E336:F336"/>
    <mergeCell ref="I336:J336"/>
    <mergeCell ref="E337:F337"/>
    <mergeCell ref="I337:J337"/>
    <mergeCell ref="E338:F338"/>
    <mergeCell ref="I338:J338"/>
    <mergeCell ref="E339:F339"/>
    <mergeCell ref="I339:J339"/>
    <mergeCell ref="E330:F330"/>
    <mergeCell ref="I330:J330"/>
    <mergeCell ref="E331:F331"/>
    <mergeCell ref="I331:J331"/>
    <mergeCell ref="E332:F332"/>
    <mergeCell ref="I332:J332"/>
    <mergeCell ref="E333:F333"/>
    <mergeCell ref="I333:J333"/>
    <mergeCell ref="E334:F334"/>
    <mergeCell ref="I334:J334"/>
    <mergeCell ref="E325:F325"/>
    <mergeCell ref="I325:J325"/>
    <mergeCell ref="E326:F326"/>
    <mergeCell ref="I326:J326"/>
    <mergeCell ref="E327:F327"/>
    <mergeCell ref="I327:J327"/>
    <mergeCell ref="E328:F328"/>
    <mergeCell ref="I328:J328"/>
    <mergeCell ref="E329:F329"/>
    <mergeCell ref="I329:J329"/>
    <mergeCell ref="E320:F320"/>
    <mergeCell ref="I320:J320"/>
    <mergeCell ref="E321:F321"/>
    <mergeCell ref="I321:J321"/>
    <mergeCell ref="E322:F322"/>
    <mergeCell ref="I322:J322"/>
    <mergeCell ref="E323:F323"/>
    <mergeCell ref="I323:J323"/>
    <mergeCell ref="E324:F324"/>
    <mergeCell ref="I324:J324"/>
    <mergeCell ref="E315:F315"/>
    <mergeCell ref="I315:J315"/>
    <mergeCell ref="E316:F316"/>
    <mergeCell ref="I316:J316"/>
    <mergeCell ref="E317:F317"/>
    <mergeCell ref="I317:J317"/>
    <mergeCell ref="E318:F318"/>
    <mergeCell ref="I318:J318"/>
    <mergeCell ref="E319:F319"/>
    <mergeCell ref="I319:J319"/>
    <mergeCell ref="E310:F310"/>
    <mergeCell ref="I310:J310"/>
    <mergeCell ref="E311:F311"/>
    <mergeCell ref="I311:J311"/>
    <mergeCell ref="E312:F312"/>
    <mergeCell ref="I312:J312"/>
    <mergeCell ref="E313:F313"/>
    <mergeCell ref="I313:J313"/>
    <mergeCell ref="E314:F314"/>
    <mergeCell ref="I314:J314"/>
    <mergeCell ref="E305:F305"/>
    <mergeCell ref="I305:J305"/>
    <mergeCell ref="E306:F306"/>
    <mergeCell ref="I306:J306"/>
    <mergeCell ref="E307:F307"/>
    <mergeCell ref="I307:J307"/>
    <mergeCell ref="E308:F308"/>
    <mergeCell ref="I308:J308"/>
    <mergeCell ref="E309:F309"/>
    <mergeCell ref="I309:J309"/>
    <mergeCell ref="E300:F300"/>
    <mergeCell ref="I300:J300"/>
    <mergeCell ref="E301:F301"/>
    <mergeCell ref="I301:J301"/>
    <mergeCell ref="E302:F302"/>
    <mergeCell ref="I302:J302"/>
    <mergeCell ref="E303:F303"/>
    <mergeCell ref="I303:J303"/>
    <mergeCell ref="E304:F304"/>
    <mergeCell ref="I304:J304"/>
    <mergeCell ref="E295:F295"/>
    <mergeCell ref="I295:J295"/>
    <mergeCell ref="E296:F296"/>
    <mergeCell ref="I296:J296"/>
    <mergeCell ref="E297:F297"/>
    <mergeCell ref="I297:J297"/>
    <mergeCell ref="E298:F298"/>
    <mergeCell ref="I298:J298"/>
    <mergeCell ref="E299:F299"/>
    <mergeCell ref="I299:J299"/>
    <mergeCell ref="E290:F290"/>
    <mergeCell ref="I290:J290"/>
    <mergeCell ref="E291:F291"/>
    <mergeCell ref="I291:J291"/>
    <mergeCell ref="E292:F292"/>
    <mergeCell ref="I292:J292"/>
    <mergeCell ref="E293:F293"/>
    <mergeCell ref="I293:J293"/>
    <mergeCell ref="E294:F294"/>
    <mergeCell ref="I294:J294"/>
    <mergeCell ref="E285:F285"/>
    <mergeCell ref="I285:J285"/>
    <mergeCell ref="E286:F286"/>
    <mergeCell ref="I286:J286"/>
    <mergeCell ref="E287:F287"/>
    <mergeCell ref="I287:J287"/>
    <mergeCell ref="E288:F288"/>
    <mergeCell ref="I288:J288"/>
    <mergeCell ref="E289:F289"/>
    <mergeCell ref="I289:J289"/>
    <mergeCell ref="E280:F280"/>
    <mergeCell ref="I280:J280"/>
    <mergeCell ref="E281:F281"/>
    <mergeCell ref="I281:J281"/>
    <mergeCell ref="E282:F282"/>
    <mergeCell ref="I282:J282"/>
    <mergeCell ref="E283:F283"/>
    <mergeCell ref="I283:J283"/>
    <mergeCell ref="E284:F284"/>
    <mergeCell ref="I284:J284"/>
    <mergeCell ref="E275:F275"/>
    <mergeCell ref="I275:J275"/>
    <mergeCell ref="E276:F276"/>
    <mergeCell ref="I276:J276"/>
    <mergeCell ref="E277:F277"/>
    <mergeCell ref="I277:J277"/>
    <mergeCell ref="E278:F278"/>
    <mergeCell ref="I278:J278"/>
    <mergeCell ref="E279:F279"/>
    <mergeCell ref="I279:J279"/>
    <mergeCell ref="E270:F270"/>
    <mergeCell ref="I270:J270"/>
    <mergeCell ref="E271:F271"/>
    <mergeCell ref="I271:J271"/>
    <mergeCell ref="E272:F272"/>
    <mergeCell ref="I272:J272"/>
    <mergeCell ref="E273:F273"/>
    <mergeCell ref="I273:J273"/>
    <mergeCell ref="E274:F274"/>
    <mergeCell ref="I274:J274"/>
    <mergeCell ref="E265:F265"/>
    <mergeCell ref="I265:J265"/>
    <mergeCell ref="E266:F266"/>
    <mergeCell ref="I266:J266"/>
    <mergeCell ref="E267:F267"/>
    <mergeCell ref="I267:J267"/>
    <mergeCell ref="E268:F268"/>
    <mergeCell ref="I268:J268"/>
    <mergeCell ref="E269:F269"/>
    <mergeCell ref="I269:J269"/>
    <mergeCell ref="E260:F260"/>
    <mergeCell ref="I260:J260"/>
    <mergeCell ref="E261:F261"/>
    <mergeCell ref="I261:J261"/>
    <mergeCell ref="E262:F262"/>
    <mergeCell ref="I262:J262"/>
    <mergeCell ref="E263:F263"/>
    <mergeCell ref="I263:J263"/>
    <mergeCell ref="E264:F264"/>
    <mergeCell ref="I264:J264"/>
    <mergeCell ref="E255:F255"/>
    <mergeCell ref="I255:J255"/>
    <mergeCell ref="E256:F256"/>
    <mergeCell ref="I256:J256"/>
    <mergeCell ref="E257:F257"/>
    <mergeCell ref="I257:J257"/>
    <mergeCell ref="E258:F258"/>
    <mergeCell ref="I258:J258"/>
    <mergeCell ref="E259:F259"/>
    <mergeCell ref="I259:J259"/>
    <mergeCell ref="E250:F250"/>
    <mergeCell ref="I250:J250"/>
    <mergeCell ref="E251:F251"/>
    <mergeCell ref="I251:J251"/>
    <mergeCell ref="E252:F252"/>
    <mergeCell ref="I252:J252"/>
    <mergeCell ref="E253:F253"/>
    <mergeCell ref="I253:J253"/>
    <mergeCell ref="E254:F254"/>
    <mergeCell ref="I254:J254"/>
    <mergeCell ref="E245:F245"/>
    <mergeCell ref="I245:J245"/>
    <mergeCell ref="E246:F246"/>
    <mergeCell ref="I246:J246"/>
    <mergeCell ref="E247:F247"/>
    <mergeCell ref="I247:J247"/>
    <mergeCell ref="E248:F248"/>
    <mergeCell ref="I248:J248"/>
    <mergeCell ref="E249:F249"/>
    <mergeCell ref="I249:J249"/>
    <mergeCell ref="E240:F240"/>
    <mergeCell ref="I240:J240"/>
    <mergeCell ref="E241:F241"/>
    <mergeCell ref="I241:J241"/>
    <mergeCell ref="E242:F242"/>
    <mergeCell ref="I242:J242"/>
    <mergeCell ref="E243:F243"/>
    <mergeCell ref="I243:J243"/>
    <mergeCell ref="E244:F244"/>
    <mergeCell ref="I244:J244"/>
    <mergeCell ref="E235:F235"/>
    <mergeCell ref="I235:J235"/>
    <mergeCell ref="E236:F236"/>
    <mergeCell ref="I236:J236"/>
    <mergeCell ref="E237:F237"/>
    <mergeCell ref="I237:J237"/>
    <mergeCell ref="E238:F238"/>
    <mergeCell ref="I238:J238"/>
    <mergeCell ref="E239:F239"/>
    <mergeCell ref="I239:J239"/>
    <mergeCell ref="E230:F230"/>
    <mergeCell ref="I230:J230"/>
    <mergeCell ref="E231:F231"/>
    <mergeCell ref="I231:J231"/>
    <mergeCell ref="E232:F232"/>
    <mergeCell ref="I232:J232"/>
    <mergeCell ref="E233:F233"/>
    <mergeCell ref="I233:J233"/>
    <mergeCell ref="E234:F234"/>
    <mergeCell ref="I234:J234"/>
    <mergeCell ref="E225:F225"/>
    <mergeCell ref="I225:J225"/>
    <mergeCell ref="E226:F226"/>
    <mergeCell ref="I226:J226"/>
    <mergeCell ref="E227:F227"/>
    <mergeCell ref="I227:J227"/>
    <mergeCell ref="E228:F228"/>
    <mergeCell ref="I228:J228"/>
    <mergeCell ref="E229:F229"/>
    <mergeCell ref="I229:J229"/>
    <mergeCell ref="E220:F220"/>
    <mergeCell ref="I220:J220"/>
    <mergeCell ref="E221:F221"/>
    <mergeCell ref="I221:J221"/>
    <mergeCell ref="E222:F222"/>
    <mergeCell ref="I222:J222"/>
    <mergeCell ref="E223:F223"/>
    <mergeCell ref="I223:J223"/>
    <mergeCell ref="E224:F224"/>
    <mergeCell ref="I224:J224"/>
    <mergeCell ref="E215:F215"/>
    <mergeCell ref="I215:J215"/>
    <mergeCell ref="E216:F216"/>
    <mergeCell ref="I216:J216"/>
    <mergeCell ref="E217:F217"/>
    <mergeCell ref="I217:J217"/>
    <mergeCell ref="E218:F218"/>
    <mergeCell ref="I218:J218"/>
    <mergeCell ref="E219:F219"/>
    <mergeCell ref="I219:J219"/>
    <mergeCell ref="E210:F210"/>
    <mergeCell ref="I210:J210"/>
    <mergeCell ref="E211:F211"/>
    <mergeCell ref="I211:J211"/>
    <mergeCell ref="E212:F212"/>
    <mergeCell ref="I212:J212"/>
    <mergeCell ref="E213:F213"/>
    <mergeCell ref="I213:J213"/>
    <mergeCell ref="E214:F214"/>
    <mergeCell ref="I214:J214"/>
    <mergeCell ref="E205:F205"/>
    <mergeCell ref="I205:J205"/>
    <mergeCell ref="E206:F206"/>
    <mergeCell ref="I206:J206"/>
    <mergeCell ref="E207:F207"/>
    <mergeCell ref="I207:J207"/>
    <mergeCell ref="E208:F208"/>
    <mergeCell ref="I208:J208"/>
    <mergeCell ref="E209:F209"/>
    <mergeCell ref="I209:J209"/>
    <mergeCell ref="E200:F200"/>
    <mergeCell ref="I200:J200"/>
    <mergeCell ref="E201:F201"/>
    <mergeCell ref="I201:J201"/>
    <mergeCell ref="E202:F202"/>
    <mergeCell ref="I202:J202"/>
    <mergeCell ref="E203:F203"/>
    <mergeCell ref="I203:J203"/>
    <mergeCell ref="E204:F204"/>
    <mergeCell ref="I204:J204"/>
    <mergeCell ref="E195:F195"/>
    <mergeCell ref="I195:J195"/>
    <mergeCell ref="E196:F196"/>
    <mergeCell ref="I196:J196"/>
    <mergeCell ref="E197:F197"/>
    <mergeCell ref="I197:J197"/>
    <mergeCell ref="E198:F198"/>
    <mergeCell ref="I198:J198"/>
    <mergeCell ref="E199:F199"/>
    <mergeCell ref="I199:J199"/>
    <mergeCell ref="E190:F190"/>
    <mergeCell ref="I190:J190"/>
    <mergeCell ref="E191:F191"/>
    <mergeCell ref="I191:J191"/>
    <mergeCell ref="E192:F192"/>
    <mergeCell ref="I192:J192"/>
    <mergeCell ref="E193:F193"/>
    <mergeCell ref="I193:J193"/>
    <mergeCell ref="E194:F194"/>
    <mergeCell ref="I194:J194"/>
    <mergeCell ref="E185:F185"/>
    <mergeCell ref="I185:J185"/>
    <mergeCell ref="E186:F186"/>
    <mergeCell ref="I186:J186"/>
    <mergeCell ref="E187:F187"/>
    <mergeCell ref="I187:J187"/>
    <mergeCell ref="E188:F188"/>
    <mergeCell ref="I188:J188"/>
    <mergeCell ref="E189:F189"/>
    <mergeCell ref="I189:J189"/>
    <mergeCell ref="E180:F180"/>
    <mergeCell ref="I180:J180"/>
    <mergeCell ref="E181:F181"/>
    <mergeCell ref="I181:J181"/>
    <mergeCell ref="E182:F182"/>
    <mergeCell ref="I182:J182"/>
    <mergeCell ref="E183:F183"/>
    <mergeCell ref="I183:J183"/>
    <mergeCell ref="E184:F184"/>
    <mergeCell ref="I184:J184"/>
    <mergeCell ref="E175:F175"/>
    <mergeCell ref="I175:J175"/>
    <mergeCell ref="E176:F176"/>
    <mergeCell ref="I176:J176"/>
    <mergeCell ref="E177:F177"/>
    <mergeCell ref="I177:J177"/>
    <mergeCell ref="E178:F178"/>
    <mergeCell ref="I178:J178"/>
    <mergeCell ref="E179:F179"/>
    <mergeCell ref="I179:J179"/>
    <mergeCell ref="E170:F170"/>
    <mergeCell ref="I170:J170"/>
    <mergeCell ref="E171:F171"/>
    <mergeCell ref="I171:J171"/>
    <mergeCell ref="E172:F172"/>
    <mergeCell ref="I172:J172"/>
    <mergeCell ref="E173:F173"/>
    <mergeCell ref="I173:J173"/>
    <mergeCell ref="E174:F174"/>
    <mergeCell ref="I174:J174"/>
    <mergeCell ref="E165:F165"/>
    <mergeCell ref="I165:J165"/>
    <mergeCell ref="E166:F166"/>
    <mergeCell ref="I166:J166"/>
    <mergeCell ref="E167:F167"/>
    <mergeCell ref="I167:J167"/>
    <mergeCell ref="E168:F168"/>
    <mergeCell ref="I168:J168"/>
    <mergeCell ref="E169:F169"/>
    <mergeCell ref="I169:J169"/>
    <mergeCell ref="E160:F160"/>
    <mergeCell ref="I160:J160"/>
    <mergeCell ref="E161:F161"/>
    <mergeCell ref="I161:J161"/>
    <mergeCell ref="E162:F162"/>
    <mergeCell ref="I162:J162"/>
    <mergeCell ref="E163:F163"/>
    <mergeCell ref="I163:J163"/>
    <mergeCell ref="E164:F164"/>
    <mergeCell ref="I164:J164"/>
    <mergeCell ref="E155:F155"/>
    <mergeCell ref="I155:J155"/>
    <mergeCell ref="E156:F156"/>
    <mergeCell ref="I156:J156"/>
    <mergeCell ref="E157:F157"/>
    <mergeCell ref="I157:J157"/>
    <mergeCell ref="E158:F158"/>
    <mergeCell ref="I158:J158"/>
    <mergeCell ref="E159:F159"/>
    <mergeCell ref="I159:J159"/>
    <mergeCell ref="E150:F150"/>
    <mergeCell ref="I150:J150"/>
    <mergeCell ref="E151:F151"/>
    <mergeCell ref="I151:J151"/>
    <mergeCell ref="E152:F152"/>
    <mergeCell ref="I152:J152"/>
    <mergeCell ref="E153:F153"/>
    <mergeCell ref="I153:J153"/>
    <mergeCell ref="E154:F154"/>
    <mergeCell ref="I154:J154"/>
    <mergeCell ref="E145:F145"/>
    <mergeCell ref="I145:J145"/>
    <mergeCell ref="E146:F146"/>
    <mergeCell ref="I146:J146"/>
    <mergeCell ref="E147:F147"/>
    <mergeCell ref="I147:J147"/>
    <mergeCell ref="E148:F148"/>
    <mergeCell ref="I148:J148"/>
    <mergeCell ref="E149:F149"/>
    <mergeCell ref="I149:J149"/>
    <mergeCell ref="E140:F140"/>
    <mergeCell ref="I140:J140"/>
    <mergeCell ref="E141:F141"/>
    <mergeCell ref="I141:J141"/>
    <mergeCell ref="E142:F142"/>
    <mergeCell ref="I142:J142"/>
    <mergeCell ref="E143:F143"/>
    <mergeCell ref="I143:J143"/>
    <mergeCell ref="E144:F144"/>
    <mergeCell ref="I144:J144"/>
    <mergeCell ref="E135:F135"/>
    <mergeCell ref="I135:J135"/>
    <mergeCell ref="E136:F136"/>
    <mergeCell ref="I136:J136"/>
    <mergeCell ref="E137:F137"/>
    <mergeCell ref="I137:J137"/>
    <mergeCell ref="E138:F138"/>
    <mergeCell ref="I138:J138"/>
    <mergeCell ref="E139:F139"/>
    <mergeCell ref="I139:J139"/>
    <mergeCell ref="E130:F130"/>
    <mergeCell ref="I130:J130"/>
    <mergeCell ref="E131:F131"/>
    <mergeCell ref="I131:J131"/>
    <mergeCell ref="E132:F132"/>
    <mergeCell ref="I132:J132"/>
    <mergeCell ref="E133:F133"/>
    <mergeCell ref="I133:J133"/>
    <mergeCell ref="E134:F134"/>
    <mergeCell ref="I134:J134"/>
    <mergeCell ref="E125:F125"/>
    <mergeCell ref="I125:J125"/>
    <mergeCell ref="E126:F126"/>
    <mergeCell ref="I126:J126"/>
    <mergeCell ref="E127:F127"/>
    <mergeCell ref="I127:J127"/>
    <mergeCell ref="E128:F128"/>
    <mergeCell ref="I128:J128"/>
    <mergeCell ref="E129:F129"/>
    <mergeCell ref="I129:J129"/>
    <mergeCell ref="E120:F120"/>
    <mergeCell ref="I120:J120"/>
    <mergeCell ref="E121:F121"/>
    <mergeCell ref="I121:J121"/>
    <mergeCell ref="E122:F122"/>
    <mergeCell ref="I122:J122"/>
    <mergeCell ref="E123:F123"/>
    <mergeCell ref="I123:J123"/>
    <mergeCell ref="E124:F124"/>
    <mergeCell ref="I124:J124"/>
    <mergeCell ref="E115:F115"/>
    <mergeCell ref="I115:J115"/>
    <mergeCell ref="E116:F116"/>
    <mergeCell ref="I116:J116"/>
    <mergeCell ref="E117:F117"/>
    <mergeCell ref="I117:J117"/>
    <mergeCell ref="E118:F118"/>
    <mergeCell ref="I118:J118"/>
    <mergeCell ref="E119:F119"/>
    <mergeCell ref="I119:J119"/>
    <mergeCell ref="E110:F110"/>
    <mergeCell ref="I110:J110"/>
    <mergeCell ref="E111:F111"/>
    <mergeCell ref="I111:J111"/>
    <mergeCell ref="E112:F112"/>
    <mergeCell ref="I112:J112"/>
    <mergeCell ref="E113:F113"/>
    <mergeCell ref="I113:J113"/>
    <mergeCell ref="E114:F114"/>
    <mergeCell ref="I114:J114"/>
    <mergeCell ref="E105:F105"/>
    <mergeCell ref="I105:J105"/>
    <mergeCell ref="E106:F106"/>
    <mergeCell ref="I106:J106"/>
    <mergeCell ref="E107:F107"/>
    <mergeCell ref="I107:J107"/>
    <mergeCell ref="E108:F108"/>
    <mergeCell ref="I108:J108"/>
    <mergeCell ref="E109:F109"/>
    <mergeCell ref="I109:J109"/>
    <mergeCell ref="E100:F100"/>
    <mergeCell ref="I100:J100"/>
    <mergeCell ref="E101:F101"/>
    <mergeCell ref="I101:J101"/>
    <mergeCell ref="E102:F102"/>
    <mergeCell ref="I102:J102"/>
    <mergeCell ref="E103:F103"/>
    <mergeCell ref="I103:J103"/>
    <mergeCell ref="E104:F104"/>
    <mergeCell ref="I104:J104"/>
    <mergeCell ref="E95:F95"/>
    <mergeCell ref="I95:J95"/>
    <mergeCell ref="E96:F96"/>
    <mergeCell ref="I96:J96"/>
    <mergeCell ref="E97:F97"/>
    <mergeCell ref="I97:J97"/>
    <mergeCell ref="E98:F98"/>
    <mergeCell ref="I98:J98"/>
    <mergeCell ref="E99:F99"/>
    <mergeCell ref="I99:J99"/>
    <mergeCell ref="E90:F90"/>
    <mergeCell ref="I90:J90"/>
    <mergeCell ref="E91:F91"/>
    <mergeCell ref="I91:J91"/>
    <mergeCell ref="E92:F92"/>
    <mergeCell ref="I92:J92"/>
    <mergeCell ref="E93:F93"/>
    <mergeCell ref="I93:J93"/>
    <mergeCell ref="E94:F94"/>
    <mergeCell ref="I94:J94"/>
    <mergeCell ref="E85:F85"/>
    <mergeCell ref="I85:J85"/>
    <mergeCell ref="E86:F86"/>
    <mergeCell ref="I86:J86"/>
    <mergeCell ref="E87:F87"/>
    <mergeCell ref="I87:J87"/>
    <mergeCell ref="E88:F88"/>
    <mergeCell ref="I88:J88"/>
    <mergeCell ref="E89:F89"/>
    <mergeCell ref="I89:J89"/>
    <mergeCell ref="E80:F80"/>
    <mergeCell ref="I80:J80"/>
    <mergeCell ref="E81:F81"/>
    <mergeCell ref="I81:J81"/>
    <mergeCell ref="E82:F82"/>
    <mergeCell ref="I82:J82"/>
    <mergeCell ref="E83:F83"/>
    <mergeCell ref="I83:J83"/>
    <mergeCell ref="E84:F84"/>
    <mergeCell ref="I84:J84"/>
    <mergeCell ref="E75:F75"/>
    <mergeCell ref="I75:J75"/>
    <mergeCell ref="E76:F76"/>
    <mergeCell ref="I76:J76"/>
    <mergeCell ref="E77:F77"/>
    <mergeCell ref="I77:J77"/>
    <mergeCell ref="E78:F78"/>
    <mergeCell ref="I78:J78"/>
    <mergeCell ref="E79:F79"/>
    <mergeCell ref="I79:J79"/>
    <mergeCell ref="E70:F70"/>
    <mergeCell ref="I70:J70"/>
    <mergeCell ref="E71:F71"/>
    <mergeCell ref="I71:J71"/>
    <mergeCell ref="E72:F72"/>
    <mergeCell ref="I72:J72"/>
    <mergeCell ref="E73:F73"/>
    <mergeCell ref="I73:J73"/>
    <mergeCell ref="E74:F74"/>
    <mergeCell ref="I74:J74"/>
    <mergeCell ref="E65:F65"/>
    <mergeCell ref="I65:J65"/>
    <mergeCell ref="E66:F66"/>
    <mergeCell ref="I66:J66"/>
    <mergeCell ref="E67:F67"/>
    <mergeCell ref="I67:J67"/>
    <mergeCell ref="E68:F68"/>
    <mergeCell ref="I68:J68"/>
    <mergeCell ref="E69:F69"/>
    <mergeCell ref="I69:J69"/>
    <mergeCell ref="E60:F60"/>
    <mergeCell ref="I60:J60"/>
    <mergeCell ref="E61:F61"/>
    <mergeCell ref="I61:J61"/>
    <mergeCell ref="E62:F62"/>
    <mergeCell ref="I62:J62"/>
    <mergeCell ref="E63:F63"/>
    <mergeCell ref="I63:J63"/>
    <mergeCell ref="E64:F64"/>
    <mergeCell ref="I64:J64"/>
    <mergeCell ref="E55:F55"/>
    <mergeCell ref="I55:J55"/>
    <mergeCell ref="E56:F56"/>
    <mergeCell ref="I56:J56"/>
    <mergeCell ref="E57:F57"/>
    <mergeCell ref="I57:J57"/>
    <mergeCell ref="E58:F58"/>
    <mergeCell ref="I58:J58"/>
    <mergeCell ref="E59:F59"/>
    <mergeCell ref="I59:J59"/>
    <mergeCell ref="E50:F50"/>
    <mergeCell ref="I50:J50"/>
    <mergeCell ref="E51:F51"/>
    <mergeCell ref="I51:J51"/>
    <mergeCell ref="E52:F52"/>
    <mergeCell ref="I52:J52"/>
    <mergeCell ref="E53:F53"/>
    <mergeCell ref="I53:J53"/>
    <mergeCell ref="E54:F54"/>
    <mergeCell ref="I54:J54"/>
    <mergeCell ref="E45:F45"/>
    <mergeCell ref="I45:J45"/>
    <mergeCell ref="E46:F46"/>
    <mergeCell ref="I46:J46"/>
    <mergeCell ref="E47:F47"/>
    <mergeCell ref="I47:J47"/>
    <mergeCell ref="E48:F48"/>
    <mergeCell ref="I48:J48"/>
    <mergeCell ref="E49:F49"/>
    <mergeCell ref="I49:J49"/>
    <mergeCell ref="E40:F40"/>
    <mergeCell ref="I40:J40"/>
    <mergeCell ref="E41:F41"/>
    <mergeCell ref="I41:J41"/>
    <mergeCell ref="E42:F42"/>
    <mergeCell ref="I42:J42"/>
    <mergeCell ref="E43:F43"/>
    <mergeCell ref="I43:J43"/>
    <mergeCell ref="E44:F44"/>
    <mergeCell ref="I44:J44"/>
    <mergeCell ref="B34:C34"/>
    <mergeCell ref="D34:M34"/>
    <mergeCell ref="B35:C35"/>
    <mergeCell ref="D35:M35"/>
    <mergeCell ref="B36:C36"/>
    <mergeCell ref="D36:M36"/>
    <mergeCell ref="B38:M38"/>
    <mergeCell ref="C39:D39"/>
    <mergeCell ref="E39:F39"/>
    <mergeCell ref="G39:H39"/>
    <mergeCell ref="I39:J39"/>
    <mergeCell ref="L39:M39"/>
    <mergeCell ref="B32:C32"/>
    <mergeCell ref="D32:F32"/>
    <mergeCell ref="G32:H32"/>
    <mergeCell ref="I32:J32"/>
    <mergeCell ref="K32:L32"/>
    <mergeCell ref="B33:C33"/>
    <mergeCell ref="D33:F33"/>
    <mergeCell ref="G33:H33"/>
    <mergeCell ref="I33:J33"/>
    <mergeCell ref="K33:L33"/>
    <mergeCell ref="B30:C30"/>
    <mergeCell ref="D30:F30"/>
    <mergeCell ref="G30:H30"/>
    <mergeCell ref="I30:J30"/>
    <mergeCell ref="K30:L30"/>
    <mergeCell ref="B31:C31"/>
    <mergeCell ref="D31:F31"/>
    <mergeCell ref="G31:H31"/>
    <mergeCell ref="I31:J31"/>
    <mergeCell ref="K31:L31"/>
    <mergeCell ref="H14:K14"/>
    <mergeCell ref="L14:M14"/>
    <mergeCell ref="H15:K15"/>
    <mergeCell ref="L15:M15"/>
    <mergeCell ref="H16:K16"/>
    <mergeCell ref="L16:M16"/>
    <mergeCell ref="B27:M27"/>
    <mergeCell ref="B28:C28"/>
    <mergeCell ref="D28:F28"/>
    <mergeCell ref="G28:M28"/>
    <mergeCell ref="B7:D9"/>
    <mergeCell ref="E7:G9"/>
    <mergeCell ref="H7:J9"/>
    <mergeCell ref="K7:M9"/>
    <mergeCell ref="B11:G11"/>
    <mergeCell ref="H11:M11"/>
    <mergeCell ref="H12:K12"/>
    <mergeCell ref="L12:M12"/>
    <mergeCell ref="H13:K13"/>
    <mergeCell ref="L13:M13"/>
    <mergeCell ref="B2:M2"/>
    <mergeCell ref="B3:C4"/>
    <mergeCell ref="D3:E4"/>
    <mergeCell ref="F3:G4"/>
    <mergeCell ref="H3:I4"/>
    <mergeCell ref="J3:M4"/>
    <mergeCell ref="B6:D6"/>
    <mergeCell ref="E6:G6"/>
    <mergeCell ref="H6:J6"/>
    <mergeCell ref="K6:M6"/>
  </mergeCells>
  <conditionalFormatting sqref="B40:M339">
    <cfRule type="expression" dxfId="21" priority="13">
      <formula>AND($B40&lt;&gt;"",MOD(ROW(),2)=0)</formula>
    </cfRule>
    <cfRule type="expression" dxfId="20" priority="14">
      <formula>AND($B40&lt;&gt;"",MOD(ROW(),2)=1)</formula>
    </cfRule>
  </conditionalFormatting>
  <conditionalFormatting sqref="C13:C22">
    <cfRule type="dataBar" priority="9">
      <dataBar>
        <cfvo type="min"/>
        <cfvo type="max"/>
        <color rgb="FF2E64A9"/>
      </dataBar>
      <extLst>
        <ext xmlns:x14="http://schemas.microsoft.com/office/spreadsheetml/2009/9/main" uri="{B025F937-C7B1-47D3-B67F-A62EFF666E3E}">
          <x14:id>{B0D0A6EF-F8A0-4BF8-99F4-3ED5C0320046}</x14:id>
        </ext>
      </extLst>
    </cfRule>
    <cfRule type="dataBar" priority="10">
      <dataBar>
        <cfvo type="min"/>
        <cfvo type="max"/>
        <color rgb="FF2E64A9"/>
      </dataBar>
      <extLst>
        <ext xmlns:x14="http://schemas.microsoft.com/office/spreadsheetml/2009/9/main" uri="{B025F937-C7B1-47D3-B67F-A62EFF666E3E}">
          <x14:id>{60221798-502F-4BAE-9F4C-9574DF69181B}</x14:id>
        </ext>
      </extLst>
    </cfRule>
  </conditionalFormatting>
  <conditionalFormatting sqref="I13:I18">
    <cfRule type="dataBar" priority="11">
      <dataBar>
        <cfvo type="min"/>
        <cfvo type="max"/>
        <color rgb="FF0C8A83"/>
      </dataBar>
      <extLst>
        <ext xmlns:x14="http://schemas.microsoft.com/office/spreadsheetml/2009/9/main" uri="{B025F937-C7B1-47D3-B67F-A62EFF666E3E}">
          <x14:id>{843DF838-2514-42B0-89C0-B5E0EA7080AD}</x14:id>
        </ext>
      </extLst>
    </cfRule>
    <cfRule type="dataBar" priority="12">
      <dataBar>
        <cfvo type="min"/>
        <cfvo type="max"/>
        <color rgb="FF0C8A83"/>
      </dataBar>
      <extLst>
        <ext xmlns:x14="http://schemas.microsoft.com/office/spreadsheetml/2009/9/main" uri="{B025F937-C7B1-47D3-B67F-A62EFF666E3E}">
          <x14:id>{C385F452-FD5C-4914-AD95-C9E555004792}</x14:id>
        </ext>
      </extLst>
    </cfRule>
  </conditionalFormatting>
  <conditionalFormatting sqref="I40:I339">
    <cfRule type="expression" dxfId="19" priority="15">
      <formula>AND($I40&lt;&gt;"",$I40&lt;TODAY(),$G40&lt;&gt;"Completed",$G40&lt;&gt;"Cancelled")</formula>
    </cfRule>
    <cfRule type="expression" dxfId="18" priority="16">
      <formula>AND($I40&lt;&gt;"",$I40=TODAY(),$G40&lt;&gt;"Completed",$G40&lt;&gt;"Cancelled")</formula>
    </cfRule>
  </conditionalFormatting>
  <conditionalFormatting sqref="B40:B339">
    <cfRule type="expression" dxfId="11" priority="7">
      <formula>$B40="Tasks"</formula>
    </cfRule>
    <cfRule type="expression" dxfId="17" priority="6">
      <formula>$B40="Follow-Up"</formula>
    </cfRule>
    <cfRule type="expression" dxfId="16" priority="5">
      <formula>$B40="Interview"</formula>
    </cfRule>
    <cfRule type="expression" dxfId="15" priority="4">
      <formula>$B40="Research"</formula>
    </cfRule>
    <cfRule type="expression" dxfId="14" priority="3">
      <formula>$B40="Document"</formula>
    </cfRule>
    <cfRule type="expression" dxfId="12" priority="2">
      <formula>$B40="Offer"</formula>
    </cfRule>
    <cfRule type="expression" dxfId="13" priority="1">
      <formula>$B40="Schedule"</formula>
    </cfRule>
  </conditionalFormatting>
  <dataValidations count="1">
    <dataValidation type="list" sqref="D28" xr:uid="{00000000-0002-0000-0100-000000000000}">
      <formula1>ApplicationChoices</formula1>
      <formula2>0</formula2>
    </dataValidation>
  </dataValidations>
  <hyperlinks>
    <hyperlink ref="B3" location="'START HERE - REAL'!A1" display="START" xr:uid="{00000000-0004-0000-0100-000000000000}"/>
    <hyperlink ref="D3" location="'DASHBOARD'!A1" display="DASHBOARD" xr:uid="{00000000-0004-0000-0100-000001000000}"/>
    <hyperlink ref="F3" location="'APPLICATIONS'!A1" display="APPLICATIONS" xr:uid="{00000000-0004-0000-0100-000002000000}"/>
    <hyperlink ref="H3" location="'ACTIVITY'!A1" display="ACTIVITY" xr:uid="{00000000-0004-0000-0100-000003000000}"/>
    <hyperlink ref="J3" location="'SETUP'!A1" display="SETUP" xr:uid="{00000000-0004-0000-0100-000004000000}"/>
  </hyperlinks>
  <pageMargins left="0.7" right="0.7" top="0.75" bottom="0.75"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B0D0A6EF-F8A0-4BF8-99F4-3ED5C0320046}">
            <x14:dataBar axisPosition="none">
              <x14:cfvo type="min"/>
              <x14:cfvo type="max"/>
              <x14:negativeFillColor rgb="FF2E64A9"/>
            </x14:dataBar>
          </x14:cfRule>
          <x14:cfRule type="dataBar" id="{60221798-502F-4BAE-9F4C-9574DF69181B}">
            <x14:dataBar>
              <x14:cfvo type="min"/>
              <x14:cfvo type="max"/>
              <x14:negativeFillColor rgb="FF2E64A9"/>
              <x14:axisColor rgb="FF000000"/>
            </x14:dataBar>
          </x14:cfRule>
          <xm:sqref>C13:C22</xm:sqref>
        </x14:conditionalFormatting>
        <x14:conditionalFormatting xmlns:xm="http://schemas.microsoft.com/office/excel/2006/main">
          <x14:cfRule type="dataBar" id="{843DF838-2514-42B0-89C0-B5E0EA7080AD}">
            <x14:dataBar axisPosition="none">
              <x14:cfvo type="min"/>
              <x14:cfvo type="max"/>
              <x14:negativeFillColor rgb="FF0C8A83"/>
            </x14:dataBar>
          </x14:cfRule>
          <x14:cfRule type="dataBar" id="{C385F452-FD5C-4914-AD95-C9E555004792}">
            <x14:dataBar>
              <x14:cfvo type="min"/>
              <x14:cfvo type="max"/>
              <x14:negativeFillColor rgb="FF0C8A83"/>
              <x14:axisColor rgb="FF000000"/>
            </x14:dataBar>
          </x14:cfRule>
          <xm:sqref>I13:I18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T558"/>
  <sheetViews>
    <sheetView showGridLines="0" zoomScaleNormal="100" workbookViewId="0">
      <selection activeCell="A2" sqref="A2"/>
    </sheetView>
  </sheetViews>
  <sheetFormatPr defaultColWidth="8.7109375" defaultRowHeight="12.75"/>
  <cols>
    <col min="1" max="1" width="3" customWidth="1"/>
    <col min="2" max="3" width="12" customWidth="1"/>
    <col min="4" max="4" width="18" customWidth="1"/>
    <col min="5" max="5" width="22" customWidth="1"/>
    <col min="6" max="6" width="30" customWidth="1"/>
    <col min="7" max="7" width="16" customWidth="1"/>
    <col min="8" max="9" width="12" customWidth="1"/>
    <col min="10" max="10" width="18" customWidth="1"/>
    <col min="11" max="11" width="10" customWidth="1"/>
    <col min="12" max="12" width="12" customWidth="1"/>
    <col min="13" max="13" width="25" customWidth="1"/>
    <col min="14" max="14" width="16" customWidth="1"/>
    <col min="15" max="15" width="17" customWidth="1"/>
    <col min="16" max="16" width="10" customWidth="1"/>
    <col min="17" max="17" width="19" customWidth="1"/>
    <col min="18" max="18" width="12" customWidth="1"/>
    <col min="19" max="19" width="18" customWidth="1"/>
    <col min="20" max="20" width="28" customWidth="1"/>
  </cols>
  <sheetData>
    <row r="2" spans="1:15" ht="33.950000000000003" customHeight="1">
      <c r="A2" s="35"/>
      <c r="B2" s="89" t="s">
        <v>4</v>
      </c>
      <c r="C2" s="89" t="s">
        <v>4</v>
      </c>
      <c r="D2" s="89" t="s">
        <v>4</v>
      </c>
      <c r="E2" s="89" t="s">
        <v>4</v>
      </c>
      <c r="F2" s="89" t="s">
        <v>4</v>
      </c>
      <c r="G2" s="89" t="s">
        <v>4</v>
      </c>
      <c r="H2" s="89" t="s">
        <v>4</v>
      </c>
      <c r="I2" s="89" t="s">
        <v>4</v>
      </c>
      <c r="J2" s="89" t="s">
        <v>4</v>
      </c>
      <c r="K2" s="89" t="s">
        <v>4</v>
      </c>
      <c r="L2" s="89" t="s">
        <v>4</v>
      </c>
      <c r="M2" s="89" t="s">
        <v>4</v>
      </c>
      <c r="N2" s="89" t="s">
        <v>4</v>
      </c>
      <c r="O2" s="89" t="s">
        <v>4</v>
      </c>
    </row>
    <row r="3" spans="1:15" ht="20.100000000000001" customHeight="1">
      <c r="A3" s="35"/>
      <c r="B3" s="90" t="s">
        <v>2</v>
      </c>
      <c r="C3" s="90"/>
      <c r="D3" s="90" t="s">
        <v>3</v>
      </c>
      <c r="E3" s="90"/>
      <c r="F3" s="91" t="s">
        <v>4</v>
      </c>
      <c r="G3" s="91"/>
      <c r="H3" s="91"/>
      <c r="I3" s="90" t="s">
        <v>5</v>
      </c>
      <c r="J3" s="90"/>
      <c r="K3" s="90"/>
      <c r="L3" s="92" t="s">
        <v>6</v>
      </c>
      <c r="M3" s="92"/>
      <c r="N3" s="92"/>
      <c r="O3" s="92"/>
    </row>
    <row r="4" spans="1:15" ht="20.100000000000001" customHeight="1">
      <c r="A4" s="35"/>
      <c r="B4" s="90"/>
      <c r="C4" s="90"/>
      <c r="D4" s="90"/>
      <c r="E4" s="90"/>
      <c r="F4" s="91"/>
      <c r="G4" s="91"/>
      <c r="H4" s="91"/>
      <c r="I4" s="90"/>
      <c r="J4" s="90"/>
      <c r="K4" s="90"/>
      <c r="L4" s="92"/>
      <c r="M4" s="92"/>
      <c r="N4" s="92"/>
      <c r="O4" s="92"/>
    </row>
    <row r="5" spans="1:15" ht="9.75" customHeight="1">
      <c r="A5" s="35"/>
      <c r="B5" s="35"/>
      <c r="C5" s="35"/>
      <c r="D5" s="35"/>
      <c r="E5" s="35"/>
      <c r="F5" s="35"/>
      <c r="G5" s="35"/>
      <c r="H5" s="35"/>
      <c r="I5" s="35"/>
      <c r="J5" s="35"/>
      <c r="K5" s="35"/>
      <c r="L5" s="35"/>
      <c r="M5" s="35"/>
      <c r="N5" s="35"/>
      <c r="O5" s="35"/>
    </row>
    <row r="6" spans="1:15" ht="26.1" customHeight="1">
      <c r="A6" s="35"/>
      <c r="B6" s="93" t="s">
        <v>95</v>
      </c>
      <c r="C6" s="93" t="s">
        <v>95</v>
      </c>
      <c r="D6" s="93" t="s">
        <v>95</v>
      </c>
      <c r="E6" s="93" t="s">
        <v>95</v>
      </c>
      <c r="F6" s="93" t="s">
        <v>95</v>
      </c>
      <c r="G6" s="93" t="s">
        <v>95</v>
      </c>
      <c r="H6" s="93" t="s">
        <v>95</v>
      </c>
      <c r="I6" s="93" t="s">
        <v>95</v>
      </c>
      <c r="J6" s="93" t="s">
        <v>95</v>
      </c>
      <c r="K6" s="93" t="s">
        <v>95</v>
      </c>
      <c r="L6" s="93" t="s">
        <v>95</v>
      </c>
      <c r="M6" s="93" t="s">
        <v>95</v>
      </c>
      <c r="N6" s="93" t="s">
        <v>95</v>
      </c>
      <c r="O6" s="93" t="s">
        <v>95</v>
      </c>
    </row>
    <row r="7" spans="1:15" ht="33.950000000000003" hidden="1" customHeight="1">
      <c r="A7" s="35"/>
    </row>
    <row r="8" spans="1:15" ht="23.1" hidden="1" customHeight="1">
      <c r="A8" s="35"/>
    </row>
    <row r="9" spans="1:15" ht="23.1" hidden="1" customHeight="1">
      <c r="A9" s="35"/>
    </row>
    <row r="10" spans="1:15" ht="23.1" hidden="1" customHeight="1">
      <c r="A10" s="35"/>
    </row>
    <row r="11" spans="1:15" ht="23.1" hidden="1" customHeight="1">
      <c r="A11" s="35"/>
    </row>
    <row r="12" spans="1:15" ht="23.1" hidden="1" customHeight="1">
      <c r="A12" s="35"/>
    </row>
    <row r="13" spans="1:15" ht="33.950000000000003" hidden="1" customHeight="1">
      <c r="A13" s="35"/>
    </row>
    <row r="14" spans="1:15" ht="33.950000000000003" hidden="1" customHeight="1">
      <c r="A14" s="35"/>
    </row>
    <row r="15" spans="1:15" ht="33.950000000000003" hidden="1" customHeight="1">
      <c r="A15" s="35"/>
    </row>
    <row r="16" spans="1:15" ht="27" hidden="1" customHeight="1">
      <c r="A16" s="35"/>
    </row>
    <row r="17" spans="1:20" ht="27" hidden="1" customHeight="1">
      <c r="A17" s="35"/>
    </row>
    <row r="18" spans="1:20" ht="27" hidden="1" customHeight="1">
      <c r="A18" s="35"/>
    </row>
    <row r="19" spans="1:20" ht="27" hidden="1" customHeight="1">
      <c r="A19" s="35"/>
    </row>
    <row r="20" spans="1:20" ht="27" hidden="1" customHeight="1">
      <c r="A20" s="35"/>
    </row>
    <row r="21" spans="1:20" ht="27" hidden="1" customHeight="1">
      <c r="A21" s="35"/>
    </row>
    <row r="22" spans="1:20" ht="11.25" customHeight="1">
      <c r="A22" s="35"/>
      <c r="B22" s="35"/>
      <c r="C22" s="35"/>
      <c r="D22" s="35"/>
      <c r="E22" s="35"/>
      <c r="F22" s="35"/>
      <c r="G22" s="35"/>
      <c r="H22" s="35"/>
      <c r="I22" s="35"/>
      <c r="J22" s="35"/>
      <c r="K22" s="35"/>
      <c r="L22" s="35"/>
      <c r="M22" s="35"/>
      <c r="N22" s="35"/>
      <c r="O22" s="35"/>
    </row>
    <row r="23" spans="1:20" ht="30" customHeight="1">
      <c r="A23" s="35"/>
      <c r="B23" s="36" t="s">
        <v>96</v>
      </c>
      <c r="C23" s="36" t="s">
        <v>97</v>
      </c>
      <c r="D23" s="36" t="s">
        <v>98</v>
      </c>
      <c r="E23" s="36" t="s">
        <v>99</v>
      </c>
      <c r="F23" s="36" t="s">
        <v>100</v>
      </c>
      <c r="G23" s="36" t="s">
        <v>101</v>
      </c>
      <c r="H23" s="36" t="s">
        <v>102</v>
      </c>
      <c r="I23" s="36" t="s">
        <v>103</v>
      </c>
      <c r="J23" s="36" t="s">
        <v>104</v>
      </c>
      <c r="K23" s="36" t="s">
        <v>105</v>
      </c>
      <c r="L23" s="36" t="s">
        <v>106</v>
      </c>
      <c r="M23" s="36" t="s">
        <v>107</v>
      </c>
      <c r="N23" s="36" t="s">
        <v>108</v>
      </c>
      <c r="O23" s="36" t="s">
        <v>91</v>
      </c>
      <c r="P23" s="36" t="s">
        <v>109</v>
      </c>
      <c r="Q23" s="36" t="s">
        <v>110</v>
      </c>
      <c r="R23" s="36" t="s">
        <v>111</v>
      </c>
      <c r="S23" s="36" t="s">
        <v>112</v>
      </c>
      <c r="T23" s="111" t="s">
        <v>113</v>
      </c>
    </row>
    <row r="24" spans="1:20" ht="18" customHeight="1">
      <c r="A24" s="35"/>
      <c r="B24" s="37" t="s">
        <v>114</v>
      </c>
      <c r="C24" s="38"/>
      <c r="D24" s="37"/>
      <c r="E24" s="37"/>
      <c r="F24" s="31"/>
      <c r="G24" s="37"/>
      <c r="H24" s="37"/>
      <c r="I24" s="37"/>
      <c r="J24" s="37"/>
      <c r="K24" s="37" t="str">
        <f>IF(J24="","",SETUP!$C$11)</f>
        <v/>
      </c>
      <c r="L24" s="37"/>
      <c r="M24" s="37" t="str">
        <f t="shared" ref="M24:M55" si="0">IF(OR(B24="",D24=""),"",B24&amp;" — "&amp;D24)</f>
        <v/>
      </c>
      <c r="N24" s="37"/>
      <c r="O24" s="37"/>
      <c r="P24" s="37"/>
      <c r="Q24" s="38"/>
      <c r="R24" s="38"/>
      <c r="S24" s="109"/>
      <c r="T24" s="31"/>
    </row>
    <row r="25" spans="1:20" ht="18" customHeight="1">
      <c r="A25" s="35"/>
      <c r="B25" s="37" t="s">
        <v>115</v>
      </c>
      <c r="C25" s="38"/>
      <c r="D25" s="37"/>
      <c r="E25" s="37"/>
      <c r="F25" s="31"/>
      <c r="G25" s="37"/>
      <c r="H25" s="37"/>
      <c r="I25" s="37"/>
      <c r="J25" s="37"/>
      <c r="K25" s="37" t="str">
        <f>IF(J25="","",SETUP!$C$11)</f>
        <v/>
      </c>
      <c r="L25" s="37"/>
      <c r="M25" s="37" t="str">
        <f t="shared" si="0"/>
        <v/>
      </c>
      <c r="N25" s="37"/>
      <c r="O25" s="37"/>
      <c r="P25" s="37"/>
      <c r="Q25" s="38"/>
      <c r="R25" s="38"/>
      <c r="S25" s="31"/>
      <c r="T25" s="31"/>
    </row>
    <row r="26" spans="1:20" ht="18" customHeight="1">
      <c r="A26" s="35"/>
      <c r="B26" s="37" t="s">
        <v>116</v>
      </c>
      <c r="C26" s="38"/>
      <c r="D26" s="37"/>
      <c r="E26" s="37"/>
      <c r="F26" s="31"/>
      <c r="G26" s="37"/>
      <c r="H26" s="37"/>
      <c r="I26" s="37"/>
      <c r="J26" s="37"/>
      <c r="K26" s="37" t="str">
        <f>IF(J26="","",SETUP!$C$11)</f>
        <v/>
      </c>
      <c r="L26" s="37"/>
      <c r="M26" s="37" t="str">
        <f t="shared" si="0"/>
        <v/>
      </c>
      <c r="N26" s="37"/>
      <c r="O26" s="37"/>
      <c r="P26" s="37"/>
      <c r="Q26" s="38"/>
      <c r="R26" s="38"/>
      <c r="S26" s="31"/>
      <c r="T26" s="31"/>
    </row>
    <row r="27" spans="1:20" ht="18" customHeight="1">
      <c r="A27" s="35"/>
      <c r="B27" s="37" t="s">
        <v>117</v>
      </c>
      <c r="C27" s="38"/>
      <c r="D27" s="37"/>
      <c r="E27" s="37"/>
      <c r="F27" s="31"/>
      <c r="G27" s="37"/>
      <c r="H27" s="37"/>
      <c r="I27" s="37"/>
      <c r="J27" s="37"/>
      <c r="K27" s="37" t="str">
        <f>IF(J27="","",SETUP!$C$11)</f>
        <v/>
      </c>
      <c r="L27" s="37"/>
      <c r="M27" s="37" t="str">
        <f t="shared" si="0"/>
        <v/>
      </c>
      <c r="N27" s="37"/>
      <c r="O27" s="37"/>
      <c r="P27" s="37"/>
      <c r="Q27" s="38"/>
      <c r="R27" s="38"/>
      <c r="S27" s="31"/>
      <c r="T27" s="31"/>
    </row>
    <row r="28" spans="1:20" ht="18" customHeight="1">
      <c r="A28" s="35"/>
      <c r="B28" s="37" t="s">
        <v>118</v>
      </c>
      <c r="C28" s="38"/>
      <c r="D28" s="37"/>
      <c r="E28" s="37"/>
      <c r="F28" s="31"/>
      <c r="G28" s="37"/>
      <c r="H28" s="37"/>
      <c r="I28" s="39"/>
      <c r="J28" s="37"/>
      <c r="K28" s="37" t="str">
        <f>IF(J28="","",SETUP!$C$11)</f>
        <v/>
      </c>
      <c r="L28" s="37"/>
      <c r="M28" s="37" t="str">
        <f t="shared" si="0"/>
        <v/>
      </c>
      <c r="N28" s="37"/>
      <c r="O28" s="37"/>
      <c r="P28" s="37"/>
      <c r="Q28" s="38"/>
      <c r="R28" s="38"/>
      <c r="S28" s="31"/>
      <c r="T28" s="31"/>
    </row>
    <row r="29" spans="1:20" ht="18" customHeight="1">
      <c r="A29" s="35"/>
      <c r="B29" s="37" t="s">
        <v>119</v>
      </c>
      <c r="C29" s="38"/>
      <c r="D29" s="37"/>
      <c r="E29" s="37"/>
      <c r="F29" s="31"/>
      <c r="G29" s="37"/>
      <c r="H29" s="37"/>
      <c r="I29" s="37"/>
      <c r="J29" s="37"/>
      <c r="K29" s="37" t="str">
        <f>IF(J29="","",SETUP!$C$11)</f>
        <v/>
      </c>
      <c r="L29" s="37"/>
      <c r="M29" s="37" t="str">
        <f t="shared" si="0"/>
        <v/>
      </c>
      <c r="N29" s="37"/>
      <c r="O29" s="37"/>
      <c r="P29" s="37"/>
      <c r="Q29" s="38"/>
      <c r="R29" s="38"/>
      <c r="S29" s="31"/>
      <c r="T29" s="31"/>
    </row>
    <row r="30" spans="1:20" ht="18" customHeight="1">
      <c r="A30" s="35"/>
      <c r="B30" s="37" t="s">
        <v>120</v>
      </c>
      <c r="C30" s="38"/>
      <c r="D30" s="37"/>
      <c r="E30" s="37"/>
      <c r="F30" s="31"/>
      <c r="G30" s="37"/>
      <c r="H30" s="37"/>
      <c r="I30" s="37"/>
      <c r="J30" s="37"/>
      <c r="K30" s="37" t="str">
        <f>IF(J30="","",SETUP!$C$11)</f>
        <v/>
      </c>
      <c r="L30" s="37"/>
      <c r="M30" s="37" t="str">
        <f t="shared" si="0"/>
        <v/>
      </c>
      <c r="N30" s="37"/>
      <c r="O30" s="37"/>
      <c r="P30" s="37"/>
      <c r="Q30" s="38"/>
      <c r="R30" s="38"/>
      <c r="S30" s="31"/>
      <c r="T30" s="31"/>
    </row>
    <row r="31" spans="1:20" ht="18" customHeight="1">
      <c r="A31" s="35"/>
      <c r="B31" s="37" t="s">
        <v>121</v>
      </c>
      <c r="C31" s="38"/>
      <c r="D31" s="37"/>
      <c r="E31" s="37"/>
      <c r="F31" s="31"/>
      <c r="G31" s="37"/>
      <c r="H31" s="37"/>
      <c r="I31" s="37"/>
      <c r="J31" s="37"/>
      <c r="K31" s="37" t="str">
        <f>IF(J31="","",SETUP!$C$11)</f>
        <v/>
      </c>
      <c r="L31" s="37"/>
      <c r="M31" s="37" t="str">
        <f t="shared" si="0"/>
        <v/>
      </c>
      <c r="N31" s="37"/>
      <c r="O31" s="37"/>
      <c r="P31" s="37"/>
      <c r="Q31" s="38"/>
      <c r="R31" s="38"/>
      <c r="S31" s="31"/>
      <c r="T31" s="31"/>
    </row>
    <row r="32" spans="1:20" ht="18" customHeight="1">
      <c r="A32" s="35"/>
      <c r="B32" s="37" t="s">
        <v>122</v>
      </c>
      <c r="C32" s="38"/>
      <c r="D32" s="37"/>
      <c r="E32" s="37"/>
      <c r="F32" s="31"/>
      <c r="G32" s="37"/>
      <c r="H32" s="37"/>
      <c r="I32" s="37"/>
      <c r="J32" s="37"/>
      <c r="K32" s="37" t="str">
        <f>IF(J32="","",SETUP!$C$11)</f>
        <v/>
      </c>
      <c r="L32" s="37"/>
      <c r="M32" s="37" t="str">
        <f t="shared" si="0"/>
        <v/>
      </c>
      <c r="N32" s="37"/>
      <c r="O32" s="37"/>
      <c r="P32" s="37"/>
      <c r="Q32" s="38"/>
      <c r="R32" s="38"/>
      <c r="S32" s="31"/>
      <c r="T32" s="31"/>
    </row>
    <row r="33" spans="1:20" ht="18" customHeight="1">
      <c r="A33" s="35"/>
      <c r="B33" s="37" t="s">
        <v>123</v>
      </c>
      <c r="C33" s="38"/>
      <c r="D33" s="37"/>
      <c r="E33" s="37"/>
      <c r="F33" s="31"/>
      <c r="G33" s="37"/>
      <c r="H33" s="37"/>
      <c r="I33" s="37"/>
      <c r="J33" s="37"/>
      <c r="K33" s="37" t="str">
        <f>IF(J33="","",SETUP!$C$11)</f>
        <v/>
      </c>
      <c r="L33" s="37"/>
      <c r="M33" s="37" t="str">
        <f t="shared" si="0"/>
        <v/>
      </c>
      <c r="N33" s="37"/>
      <c r="O33" s="37"/>
      <c r="P33" s="37"/>
      <c r="Q33" s="38"/>
      <c r="R33" s="38"/>
      <c r="S33" s="31"/>
      <c r="T33" s="31"/>
    </row>
    <row r="34" spans="1:20" ht="18" customHeight="1">
      <c r="A34" s="35"/>
      <c r="B34" s="37" t="s">
        <v>124</v>
      </c>
      <c r="C34" s="38"/>
      <c r="D34" s="37"/>
      <c r="E34" s="37"/>
      <c r="F34" s="31"/>
      <c r="G34" s="37"/>
      <c r="H34" s="37"/>
      <c r="I34" s="37"/>
      <c r="J34" s="37"/>
      <c r="K34" s="37" t="str">
        <f>IF(J34="","",SETUP!$C$11)</f>
        <v/>
      </c>
      <c r="L34" s="37"/>
      <c r="M34" s="37" t="str">
        <f t="shared" si="0"/>
        <v/>
      </c>
      <c r="N34" s="37"/>
      <c r="O34" s="37"/>
      <c r="P34" s="37"/>
      <c r="Q34" s="38"/>
      <c r="R34" s="38"/>
      <c r="S34" s="31"/>
      <c r="T34" s="31"/>
    </row>
    <row r="35" spans="1:20" ht="18" customHeight="1">
      <c r="A35" s="35"/>
      <c r="B35" s="37" t="s">
        <v>125</v>
      </c>
      <c r="C35" s="38"/>
      <c r="D35" s="37"/>
      <c r="E35" s="37"/>
      <c r="F35" s="31"/>
      <c r="G35" s="37"/>
      <c r="H35" s="37"/>
      <c r="I35" s="37"/>
      <c r="J35" s="37"/>
      <c r="K35" s="37" t="str">
        <f>IF(J35="","",SETUP!$C$11)</f>
        <v/>
      </c>
      <c r="L35" s="37"/>
      <c r="M35" s="37" t="str">
        <f t="shared" si="0"/>
        <v/>
      </c>
      <c r="N35" s="37"/>
      <c r="O35" s="37"/>
      <c r="P35" s="37"/>
      <c r="Q35" s="38"/>
      <c r="R35" s="38"/>
      <c r="S35" s="31"/>
      <c r="T35" s="31"/>
    </row>
    <row r="36" spans="1:20" ht="18" customHeight="1">
      <c r="A36" s="35"/>
      <c r="B36" s="37" t="s">
        <v>126</v>
      </c>
      <c r="C36" s="38"/>
      <c r="D36" s="37"/>
      <c r="E36" s="37"/>
      <c r="F36" s="31"/>
      <c r="G36" s="37"/>
      <c r="H36" s="37"/>
      <c r="I36" s="37"/>
      <c r="J36" s="37"/>
      <c r="K36" s="37" t="str">
        <f>IF(J36="","",SETUP!$C$11)</f>
        <v/>
      </c>
      <c r="L36" s="37"/>
      <c r="M36" s="37" t="str">
        <f t="shared" si="0"/>
        <v/>
      </c>
      <c r="N36" s="37"/>
      <c r="O36" s="37"/>
      <c r="P36" s="37"/>
      <c r="Q36" s="38"/>
      <c r="R36" s="38"/>
      <c r="S36" s="31"/>
      <c r="T36" s="31"/>
    </row>
    <row r="37" spans="1:20" ht="18" customHeight="1">
      <c r="A37" s="35"/>
      <c r="B37" s="37" t="s">
        <v>127</v>
      </c>
      <c r="C37" s="38"/>
      <c r="D37" s="37"/>
      <c r="E37" s="37"/>
      <c r="F37" s="31"/>
      <c r="G37" s="37"/>
      <c r="H37" s="37"/>
      <c r="I37" s="37"/>
      <c r="J37" s="37"/>
      <c r="K37" s="37" t="str">
        <f>IF(J37="","",SETUP!$C$11)</f>
        <v/>
      </c>
      <c r="L37" s="37"/>
      <c r="M37" s="37" t="str">
        <f t="shared" si="0"/>
        <v/>
      </c>
      <c r="N37" s="37"/>
      <c r="O37" s="37"/>
      <c r="P37" s="37"/>
      <c r="Q37" s="38"/>
      <c r="R37" s="38"/>
      <c r="S37" s="31"/>
      <c r="T37" s="31"/>
    </row>
    <row r="38" spans="1:20" ht="18" customHeight="1">
      <c r="A38" s="35"/>
      <c r="B38" s="37" t="s">
        <v>128</v>
      </c>
      <c r="C38" s="38"/>
      <c r="D38" s="37"/>
      <c r="E38" s="37"/>
      <c r="F38" s="31"/>
      <c r="G38" s="37"/>
      <c r="H38" s="37"/>
      <c r="I38" s="37"/>
      <c r="J38" s="37"/>
      <c r="K38" s="37" t="str">
        <f>IF(J38="","",SETUP!$C$11)</f>
        <v/>
      </c>
      <c r="L38" s="37"/>
      <c r="M38" s="37" t="str">
        <f t="shared" si="0"/>
        <v/>
      </c>
      <c r="N38" s="37"/>
      <c r="O38" s="37"/>
      <c r="P38" s="37"/>
      <c r="Q38" s="38"/>
      <c r="R38" s="38"/>
      <c r="S38" s="31"/>
      <c r="T38" s="31"/>
    </row>
    <row r="39" spans="1:20" ht="18" customHeight="1">
      <c r="A39" s="35"/>
      <c r="B39" s="37" t="s">
        <v>129</v>
      </c>
      <c r="C39" s="38"/>
      <c r="D39" s="37"/>
      <c r="E39" s="37"/>
      <c r="F39" s="31"/>
      <c r="G39" s="37"/>
      <c r="H39" s="37"/>
      <c r="I39" s="37"/>
      <c r="J39" s="37"/>
      <c r="K39" s="37" t="str">
        <f>IF(J39="","",SETUP!$C$11)</f>
        <v/>
      </c>
      <c r="L39" s="37"/>
      <c r="M39" s="37" t="str">
        <f t="shared" si="0"/>
        <v/>
      </c>
      <c r="N39" s="37"/>
      <c r="O39" s="37"/>
      <c r="P39" s="37"/>
      <c r="Q39" s="38"/>
      <c r="R39" s="38"/>
      <c r="S39" s="31"/>
      <c r="T39" s="31"/>
    </row>
    <row r="40" spans="1:20" ht="18" customHeight="1">
      <c r="A40" s="35"/>
      <c r="B40" s="37" t="s">
        <v>130</v>
      </c>
      <c r="C40" s="38"/>
      <c r="D40" s="37"/>
      <c r="E40" s="37"/>
      <c r="F40" s="31"/>
      <c r="G40" s="37"/>
      <c r="H40" s="37"/>
      <c r="I40" s="37"/>
      <c r="J40" s="37"/>
      <c r="K40" s="37" t="str">
        <f>IF(J40="","",SETUP!$C$11)</f>
        <v/>
      </c>
      <c r="L40" s="37"/>
      <c r="M40" s="37" t="str">
        <f t="shared" si="0"/>
        <v/>
      </c>
      <c r="N40" s="37"/>
      <c r="O40" s="37"/>
      <c r="P40" s="37"/>
      <c r="Q40" s="38"/>
      <c r="R40" s="38"/>
      <c r="S40" s="31"/>
      <c r="T40" s="31"/>
    </row>
    <row r="41" spans="1:20" ht="18" customHeight="1">
      <c r="A41" s="35"/>
      <c r="B41" s="37" t="s">
        <v>131</v>
      </c>
      <c r="C41" s="38"/>
      <c r="D41" s="37"/>
      <c r="E41" s="37"/>
      <c r="F41" s="31"/>
      <c r="G41" s="37"/>
      <c r="H41" s="37"/>
      <c r="I41" s="37"/>
      <c r="J41" s="37"/>
      <c r="K41" s="37" t="str">
        <f>IF(J41="","",SETUP!$C$11)</f>
        <v/>
      </c>
      <c r="L41" s="37"/>
      <c r="M41" s="37" t="str">
        <f t="shared" si="0"/>
        <v/>
      </c>
      <c r="N41" s="37"/>
      <c r="O41" s="37"/>
      <c r="P41" s="37"/>
      <c r="Q41" s="38"/>
      <c r="R41" s="38"/>
      <c r="S41" s="31"/>
      <c r="T41" s="31"/>
    </row>
    <row r="42" spans="1:20" ht="18" customHeight="1">
      <c r="A42" s="35"/>
      <c r="B42" s="37" t="s">
        <v>132</v>
      </c>
      <c r="C42" s="38"/>
      <c r="D42" s="37"/>
      <c r="E42" s="37"/>
      <c r="F42" s="31"/>
      <c r="G42" s="37"/>
      <c r="H42" s="37"/>
      <c r="I42" s="37"/>
      <c r="J42" s="37"/>
      <c r="K42" s="37" t="str">
        <f>IF(J42="","",SETUP!$C$11)</f>
        <v/>
      </c>
      <c r="L42" s="37"/>
      <c r="M42" s="37" t="str">
        <f t="shared" si="0"/>
        <v/>
      </c>
      <c r="N42" s="37"/>
      <c r="O42" s="37"/>
      <c r="P42" s="37"/>
      <c r="Q42" s="38"/>
      <c r="R42" s="38"/>
      <c r="S42" s="31"/>
      <c r="T42" s="31"/>
    </row>
    <row r="43" spans="1:20" ht="18" customHeight="1">
      <c r="A43" s="35"/>
      <c r="B43" s="37" t="s">
        <v>133</v>
      </c>
      <c r="C43" s="38"/>
      <c r="D43" s="37"/>
      <c r="E43" s="37"/>
      <c r="F43" s="31"/>
      <c r="G43" s="37"/>
      <c r="H43" s="37"/>
      <c r="I43" s="37"/>
      <c r="J43" s="37"/>
      <c r="K43" s="37" t="str">
        <f>IF(J43="","",SETUP!$C$11)</f>
        <v/>
      </c>
      <c r="L43" s="37"/>
      <c r="M43" s="37" t="str">
        <f t="shared" si="0"/>
        <v/>
      </c>
      <c r="N43" s="37"/>
      <c r="O43" s="37"/>
      <c r="P43" s="37"/>
      <c r="Q43" s="38"/>
      <c r="R43" s="38"/>
      <c r="S43" s="31"/>
      <c r="T43" s="31"/>
    </row>
    <row r="44" spans="1:20" ht="18" customHeight="1">
      <c r="A44" s="35"/>
      <c r="B44" s="37" t="s">
        <v>134</v>
      </c>
      <c r="C44" s="38"/>
      <c r="D44" s="37"/>
      <c r="E44" s="37"/>
      <c r="F44" s="31"/>
      <c r="G44" s="37"/>
      <c r="H44" s="37"/>
      <c r="I44" s="37"/>
      <c r="J44" s="37"/>
      <c r="K44" s="37" t="str">
        <f>IF(J44="","",SETUP!$C$11)</f>
        <v/>
      </c>
      <c r="L44" s="37"/>
      <c r="M44" s="37" t="str">
        <f t="shared" si="0"/>
        <v/>
      </c>
      <c r="N44" s="37"/>
      <c r="O44" s="37"/>
      <c r="P44" s="37"/>
      <c r="Q44" s="38"/>
      <c r="R44" s="38"/>
      <c r="S44" s="31"/>
      <c r="T44" s="31"/>
    </row>
    <row r="45" spans="1:20" ht="18" customHeight="1">
      <c r="A45" s="35"/>
      <c r="B45" s="37" t="s">
        <v>135</v>
      </c>
      <c r="C45" s="38"/>
      <c r="D45" s="37"/>
      <c r="E45" s="37"/>
      <c r="F45" s="31"/>
      <c r="G45" s="37"/>
      <c r="H45" s="37"/>
      <c r="I45" s="37"/>
      <c r="J45" s="37"/>
      <c r="K45" s="37" t="str">
        <f>IF(J45="","",SETUP!$C$11)</f>
        <v/>
      </c>
      <c r="L45" s="37"/>
      <c r="M45" s="37" t="str">
        <f t="shared" si="0"/>
        <v/>
      </c>
      <c r="N45" s="37"/>
      <c r="O45" s="37"/>
      <c r="P45" s="37"/>
      <c r="Q45" s="38"/>
      <c r="R45" s="38"/>
      <c r="S45" s="31"/>
      <c r="T45" s="31"/>
    </row>
    <row r="46" spans="1:20" ht="18" customHeight="1">
      <c r="A46" s="35"/>
      <c r="B46" s="37" t="s">
        <v>136</v>
      </c>
      <c r="C46" s="38"/>
      <c r="D46" s="37"/>
      <c r="E46" s="37"/>
      <c r="F46" s="31"/>
      <c r="G46" s="37"/>
      <c r="H46" s="37"/>
      <c r="I46" s="37"/>
      <c r="J46" s="37"/>
      <c r="K46" s="37" t="str">
        <f>IF(J46="","",SETUP!$C$11)</f>
        <v/>
      </c>
      <c r="L46" s="37"/>
      <c r="M46" s="37" t="str">
        <f t="shared" si="0"/>
        <v/>
      </c>
      <c r="N46" s="37"/>
      <c r="O46" s="37"/>
      <c r="P46" s="37"/>
      <c r="Q46" s="38"/>
      <c r="R46" s="38"/>
      <c r="S46" s="31"/>
      <c r="T46" s="31"/>
    </row>
    <row r="47" spans="1:20" ht="18" customHeight="1">
      <c r="A47" s="35"/>
      <c r="B47" s="37" t="s">
        <v>137</v>
      </c>
      <c r="C47" s="38"/>
      <c r="D47" s="37"/>
      <c r="E47" s="37"/>
      <c r="F47" s="31"/>
      <c r="G47" s="37"/>
      <c r="H47" s="37"/>
      <c r="I47" s="37"/>
      <c r="J47" s="37"/>
      <c r="K47" s="37" t="str">
        <f>IF(J47="","",SETUP!$C$11)</f>
        <v/>
      </c>
      <c r="L47" s="37"/>
      <c r="M47" s="37" t="str">
        <f t="shared" si="0"/>
        <v/>
      </c>
      <c r="N47" s="37"/>
      <c r="O47" s="37"/>
      <c r="P47" s="37"/>
      <c r="Q47" s="38"/>
      <c r="R47" s="38"/>
      <c r="S47" s="31"/>
      <c r="T47" s="31"/>
    </row>
    <row r="48" spans="1:20" ht="18" customHeight="1">
      <c r="A48" s="35"/>
      <c r="B48" s="37" t="s">
        <v>138</v>
      </c>
      <c r="C48" s="38"/>
      <c r="D48" s="37"/>
      <c r="E48" s="37"/>
      <c r="F48" s="31"/>
      <c r="G48" s="37"/>
      <c r="H48" s="37"/>
      <c r="I48" s="37"/>
      <c r="J48" s="37"/>
      <c r="K48" s="37" t="str">
        <f>IF(J48="","",SETUP!$C$11)</f>
        <v/>
      </c>
      <c r="L48" s="37"/>
      <c r="M48" s="37" t="str">
        <f t="shared" si="0"/>
        <v/>
      </c>
      <c r="N48" s="37"/>
      <c r="O48" s="37"/>
      <c r="P48" s="37"/>
      <c r="Q48" s="38"/>
      <c r="R48" s="38"/>
      <c r="S48" s="31"/>
      <c r="T48" s="31"/>
    </row>
    <row r="49" spans="1:20" ht="18" customHeight="1">
      <c r="A49" s="35"/>
      <c r="B49" s="37" t="s">
        <v>139</v>
      </c>
      <c r="C49" s="38"/>
      <c r="D49" s="37"/>
      <c r="E49" s="37"/>
      <c r="F49" s="31"/>
      <c r="G49" s="37"/>
      <c r="H49" s="37"/>
      <c r="I49" s="37"/>
      <c r="J49" s="37"/>
      <c r="K49" s="37" t="str">
        <f>IF(J49="","",SETUP!$C$11)</f>
        <v/>
      </c>
      <c r="L49" s="37"/>
      <c r="M49" s="37" t="str">
        <f t="shared" si="0"/>
        <v/>
      </c>
      <c r="N49" s="37"/>
      <c r="O49" s="37"/>
      <c r="P49" s="37"/>
      <c r="Q49" s="38"/>
      <c r="R49" s="38"/>
      <c r="S49" s="31"/>
      <c r="T49" s="31"/>
    </row>
    <row r="50" spans="1:20" ht="18" customHeight="1">
      <c r="A50" s="35"/>
      <c r="B50" s="37" t="s">
        <v>140</v>
      </c>
      <c r="C50" s="38"/>
      <c r="D50" s="37"/>
      <c r="E50" s="37"/>
      <c r="F50" s="31"/>
      <c r="G50" s="37"/>
      <c r="H50" s="37"/>
      <c r="I50" s="37"/>
      <c r="J50" s="37"/>
      <c r="K50" s="37" t="str">
        <f>IF(J50="","",SETUP!$C$11)</f>
        <v/>
      </c>
      <c r="L50" s="37"/>
      <c r="M50" s="37" t="str">
        <f t="shared" si="0"/>
        <v/>
      </c>
      <c r="N50" s="37"/>
      <c r="O50" s="37"/>
      <c r="P50" s="37"/>
      <c r="Q50" s="38"/>
      <c r="R50" s="38"/>
      <c r="S50" s="31"/>
      <c r="T50" s="31"/>
    </row>
    <row r="51" spans="1:20" ht="18" customHeight="1">
      <c r="A51" s="35"/>
      <c r="B51" s="37" t="s">
        <v>141</v>
      </c>
      <c r="C51" s="38"/>
      <c r="D51" s="37"/>
      <c r="E51" s="37"/>
      <c r="F51" s="31"/>
      <c r="G51" s="37"/>
      <c r="H51" s="37"/>
      <c r="I51" s="37"/>
      <c r="J51" s="37"/>
      <c r="K51" s="37" t="str">
        <f>IF(J51="","",SETUP!$C$11)</f>
        <v/>
      </c>
      <c r="L51" s="37"/>
      <c r="M51" s="37" t="str">
        <f t="shared" si="0"/>
        <v/>
      </c>
      <c r="N51" s="37"/>
      <c r="O51" s="37"/>
      <c r="P51" s="37"/>
      <c r="Q51" s="38"/>
      <c r="R51" s="38"/>
      <c r="S51" s="31"/>
      <c r="T51" s="31"/>
    </row>
    <row r="52" spans="1:20" ht="18" customHeight="1">
      <c r="A52" s="35"/>
      <c r="B52" s="37" t="s">
        <v>142</v>
      </c>
      <c r="C52" s="38"/>
      <c r="D52" s="37"/>
      <c r="E52" s="37"/>
      <c r="F52" s="31"/>
      <c r="G52" s="37"/>
      <c r="H52" s="37"/>
      <c r="I52" s="37"/>
      <c r="J52" s="37"/>
      <c r="K52" s="37" t="str">
        <f>IF(J52="","",SETUP!$C$11)</f>
        <v/>
      </c>
      <c r="L52" s="37"/>
      <c r="M52" s="37" t="str">
        <f t="shared" si="0"/>
        <v/>
      </c>
      <c r="N52" s="37"/>
      <c r="O52" s="37"/>
      <c r="P52" s="37"/>
      <c r="Q52" s="38"/>
      <c r="R52" s="38"/>
      <c r="S52" s="31"/>
      <c r="T52" s="31"/>
    </row>
    <row r="53" spans="1:20" ht="18" customHeight="1">
      <c r="A53" s="35"/>
      <c r="B53" s="37" t="s">
        <v>143</v>
      </c>
      <c r="C53" s="38"/>
      <c r="D53" s="37"/>
      <c r="E53" s="37"/>
      <c r="F53" s="31"/>
      <c r="G53" s="37"/>
      <c r="H53" s="37"/>
      <c r="I53" s="37"/>
      <c r="J53" s="37"/>
      <c r="K53" s="37" t="str">
        <f>IF(J53="","",SETUP!$C$11)</f>
        <v/>
      </c>
      <c r="L53" s="37"/>
      <c r="M53" s="37" t="str">
        <f t="shared" si="0"/>
        <v/>
      </c>
      <c r="N53" s="37"/>
      <c r="O53" s="37"/>
      <c r="P53" s="37"/>
      <c r="Q53" s="38"/>
      <c r="R53" s="38"/>
      <c r="S53" s="31"/>
      <c r="T53" s="31"/>
    </row>
    <row r="54" spans="1:20" ht="18" customHeight="1">
      <c r="A54" s="35"/>
      <c r="B54" s="37" t="s">
        <v>144</v>
      </c>
      <c r="C54" s="38"/>
      <c r="D54" s="37"/>
      <c r="E54" s="37"/>
      <c r="F54" s="31"/>
      <c r="G54" s="37"/>
      <c r="H54" s="37"/>
      <c r="I54" s="37"/>
      <c r="J54" s="37"/>
      <c r="K54" s="37" t="str">
        <f>IF(J54="","",SETUP!$C$11)</f>
        <v/>
      </c>
      <c r="L54" s="37"/>
      <c r="M54" s="37" t="str">
        <f t="shared" si="0"/>
        <v/>
      </c>
      <c r="N54" s="37"/>
      <c r="O54" s="37"/>
      <c r="P54" s="37"/>
      <c r="Q54" s="38"/>
      <c r="R54" s="38"/>
      <c r="S54" s="31"/>
      <c r="T54" s="31"/>
    </row>
    <row r="55" spans="1:20" ht="18" customHeight="1">
      <c r="A55" s="35"/>
      <c r="B55" s="37" t="s">
        <v>145</v>
      </c>
      <c r="C55" s="38"/>
      <c r="D55" s="37"/>
      <c r="E55" s="37"/>
      <c r="F55" s="31"/>
      <c r="G55" s="37"/>
      <c r="H55" s="37"/>
      <c r="I55" s="37"/>
      <c r="J55" s="37"/>
      <c r="K55" s="37" t="str">
        <f>IF(J55="","",SETUP!$C$11)</f>
        <v/>
      </c>
      <c r="L55" s="37"/>
      <c r="M55" s="37" t="str">
        <f t="shared" si="0"/>
        <v/>
      </c>
      <c r="N55" s="37"/>
      <c r="O55" s="37"/>
      <c r="P55" s="37"/>
      <c r="Q55" s="38"/>
      <c r="R55" s="38"/>
      <c r="S55" s="31"/>
      <c r="T55" s="31"/>
    </row>
    <row r="56" spans="1:20" ht="18" customHeight="1">
      <c r="A56" s="35"/>
      <c r="B56" s="37" t="s">
        <v>146</v>
      </c>
      <c r="C56" s="38"/>
      <c r="D56" s="37"/>
      <c r="E56" s="37"/>
      <c r="F56" s="31"/>
      <c r="G56" s="37"/>
      <c r="H56" s="37"/>
      <c r="I56" s="37"/>
      <c r="J56" s="37"/>
      <c r="K56" s="37" t="str">
        <f>IF(J56="","",SETUP!$C$11)</f>
        <v/>
      </c>
      <c r="L56" s="37"/>
      <c r="M56" s="37" t="str">
        <f t="shared" ref="M56:M87" si="1">IF(OR(B56="",D56=""),"",B56&amp;" — "&amp;D56)</f>
        <v/>
      </c>
      <c r="N56" s="37"/>
      <c r="O56" s="37"/>
      <c r="P56" s="37"/>
      <c r="Q56" s="38"/>
      <c r="R56" s="38"/>
      <c r="S56" s="31"/>
      <c r="T56" s="31"/>
    </row>
    <row r="57" spans="1:20" ht="18" customHeight="1">
      <c r="A57" s="35"/>
      <c r="B57" s="37" t="s">
        <v>147</v>
      </c>
      <c r="C57" s="38"/>
      <c r="D57" s="37"/>
      <c r="E57" s="37"/>
      <c r="F57" s="31"/>
      <c r="G57" s="37"/>
      <c r="H57" s="37"/>
      <c r="I57" s="37"/>
      <c r="J57" s="37"/>
      <c r="K57" s="37" t="str">
        <f>IF(J57="","",SETUP!$C$11)</f>
        <v/>
      </c>
      <c r="L57" s="37"/>
      <c r="M57" s="37" t="str">
        <f t="shared" si="1"/>
        <v/>
      </c>
      <c r="N57" s="37"/>
      <c r="O57" s="37"/>
      <c r="P57" s="37"/>
      <c r="Q57" s="38"/>
      <c r="R57" s="38"/>
      <c r="S57" s="31"/>
      <c r="T57" s="31"/>
    </row>
    <row r="58" spans="1:20" ht="18" customHeight="1">
      <c r="A58" s="35"/>
      <c r="B58" s="37" t="s">
        <v>148</v>
      </c>
      <c r="C58" s="38"/>
      <c r="D58" s="37"/>
      <c r="E58" s="37"/>
      <c r="F58" s="31"/>
      <c r="G58" s="37"/>
      <c r="H58" s="37"/>
      <c r="I58" s="37"/>
      <c r="J58" s="37"/>
      <c r="K58" s="37" t="str">
        <f>IF(J58="","",SETUP!$C$11)</f>
        <v/>
      </c>
      <c r="L58" s="37"/>
      <c r="M58" s="37" t="str">
        <f t="shared" si="1"/>
        <v/>
      </c>
      <c r="N58" s="37"/>
      <c r="O58" s="37"/>
      <c r="P58" s="37"/>
      <c r="Q58" s="38"/>
      <c r="R58" s="38"/>
      <c r="S58" s="31"/>
      <c r="T58" s="31"/>
    </row>
    <row r="59" spans="1:20" ht="18" customHeight="1">
      <c r="A59" s="35"/>
      <c r="B59" s="37" t="s">
        <v>149</v>
      </c>
      <c r="C59" s="38"/>
      <c r="D59" s="37"/>
      <c r="E59" s="37"/>
      <c r="F59" s="31"/>
      <c r="G59" s="37"/>
      <c r="H59" s="37"/>
      <c r="I59" s="37"/>
      <c r="J59" s="37"/>
      <c r="K59" s="37" t="str">
        <f>IF(J59="","",SETUP!$C$11)</f>
        <v/>
      </c>
      <c r="L59" s="37"/>
      <c r="M59" s="37" t="str">
        <f t="shared" si="1"/>
        <v/>
      </c>
      <c r="N59" s="37"/>
      <c r="O59" s="37"/>
      <c r="P59" s="37"/>
      <c r="Q59" s="38"/>
      <c r="R59" s="38"/>
      <c r="S59" s="31"/>
      <c r="T59" s="31"/>
    </row>
    <row r="60" spans="1:20" ht="18" customHeight="1">
      <c r="A60" s="35"/>
      <c r="B60" s="37" t="s">
        <v>150</v>
      </c>
      <c r="C60" s="38"/>
      <c r="D60" s="37"/>
      <c r="E60" s="37"/>
      <c r="F60" s="31"/>
      <c r="G60" s="37"/>
      <c r="H60" s="37"/>
      <c r="I60" s="37"/>
      <c r="J60" s="37"/>
      <c r="K60" s="37" t="str">
        <f>IF(J60="","",SETUP!$C$11)</f>
        <v/>
      </c>
      <c r="L60" s="37"/>
      <c r="M60" s="37" t="str">
        <f t="shared" si="1"/>
        <v/>
      </c>
      <c r="N60" s="37"/>
      <c r="O60" s="37"/>
      <c r="P60" s="37"/>
      <c r="Q60" s="38"/>
      <c r="R60" s="38"/>
      <c r="S60" s="31"/>
      <c r="T60" s="31"/>
    </row>
    <row r="61" spans="1:20" ht="18" customHeight="1">
      <c r="A61" s="35"/>
      <c r="B61" s="37" t="s">
        <v>151</v>
      </c>
      <c r="C61" s="38"/>
      <c r="D61" s="37"/>
      <c r="E61" s="37"/>
      <c r="F61" s="31"/>
      <c r="G61" s="37"/>
      <c r="H61" s="37"/>
      <c r="I61" s="37"/>
      <c r="J61" s="37"/>
      <c r="K61" s="37" t="str">
        <f>IF(J61="","",SETUP!$C$11)</f>
        <v/>
      </c>
      <c r="L61" s="37"/>
      <c r="M61" s="37" t="str">
        <f t="shared" si="1"/>
        <v/>
      </c>
      <c r="N61" s="37"/>
      <c r="O61" s="37"/>
      <c r="P61" s="37"/>
      <c r="Q61" s="38"/>
      <c r="R61" s="38"/>
      <c r="S61" s="31"/>
      <c r="T61" s="31"/>
    </row>
    <row r="62" spans="1:20" ht="18" customHeight="1">
      <c r="A62" s="35"/>
      <c r="B62" s="37" t="s">
        <v>152</v>
      </c>
      <c r="C62" s="38"/>
      <c r="D62" s="37"/>
      <c r="E62" s="37"/>
      <c r="F62" s="31"/>
      <c r="G62" s="37"/>
      <c r="H62" s="37"/>
      <c r="I62" s="37"/>
      <c r="J62" s="37"/>
      <c r="K62" s="37" t="str">
        <f>IF(J62="","",SETUP!$C$11)</f>
        <v/>
      </c>
      <c r="L62" s="37"/>
      <c r="M62" s="37" t="str">
        <f t="shared" si="1"/>
        <v/>
      </c>
      <c r="N62" s="37"/>
      <c r="O62" s="37"/>
      <c r="P62" s="37"/>
      <c r="Q62" s="38"/>
      <c r="R62" s="38"/>
      <c r="S62" s="31"/>
      <c r="T62" s="31"/>
    </row>
    <row r="63" spans="1:20" ht="18" customHeight="1">
      <c r="A63" s="35"/>
      <c r="B63" s="37" t="s">
        <v>153</v>
      </c>
      <c r="C63" s="38"/>
      <c r="D63" s="37"/>
      <c r="E63" s="37"/>
      <c r="F63" s="31"/>
      <c r="G63" s="37"/>
      <c r="H63" s="37"/>
      <c r="I63" s="37"/>
      <c r="J63" s="37"/>
      <c r="K63" s="37" t="str">
        <f>IF(J63="","",SETUP!$C$11)</f>
        <v/>
      </c>
      <c r="L63" s="37"/>
      <c r="M63" s="37" t="str">
        <f t="shared" si="1"/>
        <v/>
      </c>
      <c r="N63" s="37"/>
      <c r="O63" s="37"/>
      <c r="P63" s="37"/>
      <c r="Q63" s="38"/>
      <c r="R63" s="38"/>
      <c r="S63" s="31"/>
      <c r="T63" s="31"/>
    </row>
    <row r="64" spans="1:20" ht="18" customHeight="1">
      <c r="A64" s="35"/>
      <c r="B64" s="37" t="s">
        <v>154</v>
      </c>
      <c r="C64" s="38"/>
      <c r="D64" s="37"/>
      <c r="E64" s="37"/>
      <c r="F64" s="31"/>
      <c r="G64" s="37"/>
      <c r="H64" s="37"/>
      <c r="I64" s="37"/>
      <c r="J64" s="37"/>
      <c r="K64" s="37" t="str">
        <f>IF(J64="","",SETUP!$C$11)</f>
        <v/>
      </c>
      <c r="L64" s="37"/>
      <c r="M64" s="37" t="str">
        <f t="shared" si="1"/>
        <v/>
      </c>
      <c r="N64" s="37"/>
      <c r="O64" s="37"/>
      <c r="P64" s="37"/>
      <c r="Q64" s="38"/>
      <c r="R64" s="38"/>
      <c r="S64" s="31"/>
      <c r="T64" s="31"/>
    </row>
    <row r="65" spans="1:20" ht="18" customHeight="1">
      <c r="A65" s="35"/>
      <c r="B65" s="37" t="s">
        <v>155</v>
      </c>
      <c r="C65" s="38"/>
      <c r="D65" s="37"/>
      <c r="E65" s="37"/>
      <c r="F65" s="31"/>
      <c r="G65" s="37"/>
      <c r="H65" s="37"/>
      <c r="I65" s="37"/>
      <c r="J65" s="37"/>
      <c r="K65" s="37" t="str">
        <f>IF(J65="","",SETUP!$C$11)</f>
        <v/>
      </c>
      <c r="L65" s="37"/>
      <c r="M65" s="37" t="str">
        <f t="shared" si="1"/>
        <v/>
      </c>
      <c r="N65" s="37"/>
      <c r="O65" s="37"/>
      <c r="P65" s="37"/>
      <c r="Q65" s="38"/>
      <c r="R65" s="38"/>
      <c r="S65" s="31"/>
      <c r="T65" s="31"/>
    </row>
    <row r="66" spans="1:20" ht="18" customHeight="1">
      <c r="A66" s="35"/>
      <c r="B66" s="37" t="s">
        <v>156</v>
      </c>
      <c r="C66" s="38"/>
      <c r="D66" s="37"/>
      <c r="E66" s="37"/>
      <c r="F66" s="31"/>
      <c r="G66" s="37"/>
      <c r="H66" s="37"/>
      <c r="I66" s="37"/>
      <c r="J66" s="37"/>
      <c r="K66" s="37" t="str">
        <f>IF(J66="","",SETUP!$C$11)</f>
        <v/>
      </c>
      <c r="L66" s="37"/>
      <c r="M66" s="37" t="str">
        <f t="shared" si="1"/>
        <v/>
      </c>
      <c r="N66" s="37"/>
      <c r="O66" s="37"/>
      <c r="P66" s="37"/>
      <c r="Q66" s="38"/>
      <c r="R66" s="38"/>
      <c r="S66" s="31"/>
      <c r="T66" s="31"/>
    </row>
    <row r="67" spans="1:20" ht="18" customHeight="1">
      <c r="A67" s="35"/>
      <c r="B67" s="37" t="s">
        <v>157</v>
      </c>
      <c r="C67" s="38"/>
      <c r="D67" s="37"/>
      <c r="E67" s="37"/>
      <c r="F67" s="31"/>
      <c r="G67" s="37"/>
      <c r="H67" s="37"/>
      <c r="I67" s="37"/>
      <c r="J67" s="37"/>
      <c r="K67" s="37" t="str">
        <f>IF(J67="","",SETUP!$C$11)</f>
        <v/>
      </c>
      <c r="L67" s="37"/>
      <c r="M67" s="37" t="str">
        <f t="shared" si="1"/>
        <v/>
      </c>
      <c r="N67" s="37"/>
      <c r="O67" s="37"/>
      <c r="P67" s="37"/>
      <c r="Q67" s="38"/>
      <c r="R67" s="38"/>
      <c r="S67" s="31"/>
      <c r="T67" s="31"/>
    </row>
    <row r="68" spans="1:20" ht="18" customHeight="1">
      <c r="A68" s="35"/>
      <c r="B68" s="37" t="s">
        <v>158</v>
      </c>
      <c r="C68" s="38"/>
      <c r="D68" s="37"/>
      <c r="E68" s="37"/>
      <c r="F68" s="31"/>
      <c r="G68" s="37"/>
      <c r="H68" s="37"/>
      <c r="I68" s="37"/>
      <c r="J68" s="37"/>
      <c r="K68" s="37" t="str">
        <f>IF(J68="","",SETUP!$C$11)</f>
        <v/>
      </c>
      <c r="L68" s="37"/>
      <c r="M68" s="37" t="str">
        <f t="shared" si="1"/>
        <v/>
      </c>
      <c r="N68" s="37"/>
      <c r="O68" s="37"/>
      <c r="P68" s="37"/>
      <c r="Q68" s="38"/>
      <c r="R68" s="38"/>
      <c r="S68" s="31"/>
      <c r="T68" s="31"/>
    </row>
    <row r="69" spans="1:20" ht="18" customHeight="1">
      <c r="A69" s="35"/>
      <c r="B69" s="37" t="s">
        <v>159</v>
      </c>
      <c r="C69" s="38"/>
      <c r="D69" s="37"/>
      <c r="E69" s="37"/>
      <c r="F69" s="31"/>
      <c r="G69" s="37"/>
      <c r="H69" s="37"/>
      <c r="I69" s="37"/>
      <c r="J69" s="37"/>
      <c r="K69" s="37" t="str">
        <f>IF(J69="","",SETUP!$C$11)</f>
        <v/>
      </c>
      <c r="L69" s="37"/>
      <c r="M69" s="37" t="str">
        <f t="shared" si="1"/>
        <v/>
      </c>
      <c r="N69" s="37"/>
      <c r="O69" s="37"/>
      <c r="P69" s="37"/>
      <c r="Q69" s="38"/>
      <c r="R69" s="38"/>
      <c r="S69" s="31"/>
      <c r="T69" s="31"/>
    </row>
    <row r="70" spans="1:20" ht="18" customHeight="1">
      <c r="A70" s="35"/>
      <c r="B70" s="37" t="s">
        <v>160</v>
      </c>
      <c r="C70" s="38"/>
      <c r="D70" s="37"/>
      <c r="E70" s="37"/>
      <c r="F70" s="31"/>
      <c r="G70" s="37"/>
      <c r="H70" s="37"/>
      <c r="I70" s="37"/>
      <c r="J70" s="37"/>
      <c r="K70" s="37" t="str">
        <f>IF(J70="","",SETUP!$C$11)</f>
        <v/>
      </c>
      <c r="L70" s="37"/>
      <c r="M70" s="37" t="str">
        <f t="shared" si="1"/>
        <v/>
      </c>
      <c r="N70" s="37"/>
      <c r="O70" s="37"/>
      <c r="P70" s="37"/>
      <c r="Q70" s="38"/>
      <c r="R70" s="38"/>
      <c r="S70" s="31"/>
      <c r="T70" s="31"/>
    </row>
    <row r="71" spans="1:20" ht="18" customHeight="1">
      <c r="A71" s="35"/>
      <c r="B71" s="37" t="s">
        <v>161</v>
      </c>
      <c r="C71" s="38"/>
      <c r="D71" s="37"/>
      <c r="E71" s="37"/>
      <c r="F71" s="31"/>
      <c r="G71" s="37"/>
      <c r="H71" s="37"/>
      <c r="I71" s="37"/>
      <c r="J71" s="37"/>
      <c r="K71" s="37" t="str">
        <f>IF(J71="","",SETUP!$C$11)</f>
        <v/>
      </c>
      <c r="L71" s="37"/>
      <c r="M71" s="37" t="str">
        <f t="shared" si="1"/>
        <v/>
      </c>
      <c r="N71" s="37"/>
      <c r="O71" s="37"/>
      <c r="P71" s="37"/>
      <c r="Q71" s="38"/>
      <c r="R71" s="38"/>
      <c r="S71" s="31"/>
      <c r="T71" s="31"/>
    </row>
    <row r="72" spans="1:20" ht="18" customHeight="1">
      <c r="A72" s="35"/>
      <c r="B72" s="37" t="s">
        <v>162</v>
      </c>
      <c r="C72" s="38"/>
      <c r="D72" s="37"/>
      <c r="E72" s="37"/>
      <c r="F72" s="31"/>
      <c r="G72" s="37"/>
      <c r="H72" s="37"/>
      <c r="I72" s="37"/>
      <c r="J72" s="37"/>
      <c r="K72" s="37" t="str">
        <f>IF(J72="","",SETUP!$C$11)</f>
        <v/>
      </c>
      <c r="L72" s="37"/>
      <c r="M72" s="37" t="str">
        <f t="shared" si="1"/>
        <v/>
      </c>
      <c r="N72" s="37"/>
      <c r="O72" s="37"/>
      <c r="P72" s="37"/>
      <c r="Q72" s="38"/>
      <c r="R72" s="38"/>
      <c r="S72" s="31"/>
      <c r="T72" s="31"/>
    </row>
    <row r="73" spans="1:20" ht="18" customHeight="1">
      <c r="A73" s="35"/>
      <c r="B73" s="37" t="s">
        <v>163</v>
      </c>
      <c r="C73" s="38"/>
      <c r="D73" s="37"/>
      <c r="E73" s="37"/>
      <c r="F73" s="31"/>
      <c r="G73" s="37"/>
      <c r="H73" s="37"/>
      <c r="I73" s="37"/>
      <c r="J73" s="37"/>
      <c r="K73" s="37" t="str">
        <f>IF(J73="","",SETUP!$C$11)</f>
        <v/>
      </c>
      <c r="L73" s="37"/>
      <c r="M73" s="37" t="str">
        <f t="shared" si="1"/>
        <v/>
      </c>
      <c r="N73" s="37"/>
      <c r="O73" s="37"/>
      <c r="P73" s="37"/>
      <c r="Q73" s="38"/>
      <c r="R73" s="38"/>
      <c r="S73" s="31"/>
      <c r="T73" s="31"/>
    </row>
    <row r="74" spans="1:20" ht="18" customHeight="1">
      <c r="A74" s="35"/>
      <c r="B74" s="37" t="s">
        <v>164</v>
      </c>
      <c r="C74" s="38"/>
      <c r="D74" s="37"/>
      <c r="E74" s="37"/>
      <c r="F74" s="31"/>
      <c r="G74" s="37"/>
      <c r="H74" s="37"/>
      <c r="I74" s="37"/>
      <c r="J74" s="37"/>
      <c r="K74" s="37" t="str">
        <f>IF(J74="","",SETUP!$C$11)</f>
        <v/>
      </c>
      <c r="L74" s="37"/>
      <c r="M74" s="37" t="str">
        <f t="shared" si="1"/>
        <v/>
      </c>
      <c r="N74" s="37"/>
      <c r="O74" s="37"/>
      <c r="P74" s="37"/>
      <c r="Q74" s="38"/>
      <c r="R74" s="38"/>
      <c r="S74" s="31"/>
      <c r="T74" s="31"/>
    </row>
    <row r="75" spans="1:20" ht="18" customHeight="1">
      <c r="A75" s="35"/>
      <c r="B75" s="37" t="s">
        <v>165</v>
      </c>
      <c r="C75" s="38"/>
      <c r="D75" s="37"/>
      <c r="E75" s="37"/>
      <c r="F75" s="31"/>
      <c r="G75" s="37"/>
      <c r="H75" s="37"/>
      <c r="I75" s="37"/>
      <c r="J75" s="37"/>
      <c r="K75" s="37" t="str">
        <f>IF(J75="","",SETUP!$C$11)</f>
        <v/>
      </c>
      <c r="L75" s="37"/>
      <c r="M75" s="37" t="str">
        <f t="shared" si="1"/>
        <v/>
      </c>
      <c r="N75" s="37"/>
      <c r="O75" s="37"/>
      <c r="P75" s="37"/>
      <c r="Q75" s="38"/>
      <c r="R75" s="38"/>
      <c r="S75" s="31"/>
      <c r="T75" s="31"/>
    </row>
    <row r="76" spans="1:20" ht="18" customHeight="1">
      <c r="A76" s="35"/>
      <c r="B76" s="37" t="s">
        <v>166</v>
      </c>
      <c r="C76" s="38"/>
      <c r="D76" s="37"/>
      <c r="E76" s="37"/>
      <c r="F76" s="31"/>
      <c r="G76" s="37"/>
      <c r="H76" s="37"/>
      <c r="I76" s="37"/>
      <c r="J76" s="37"/>
      <c r="K76" s="37" t="str">
        <f>IF(J76="","",SETUP!$C$11)</f>
        <v/>
      </c>
      <c r="L76" s="37"/>
      <c r="M76" s="37" t="str">
        <f t="shared" si="1"/>
        <v/>
      </c>
      <c r="N76" s="37"/>
      <c r="O76" s="37"/>
      <c r="P76" s="37"/>
      <c r="Q76" s="38"/>
      <c r="R76" s="38"/>
      <c r="S76" s="31"/>
      <c r="T76" s="31"/>
    </row>
    <row r="77" spans="1:20" ht="18" customHeight="1">
      <c r="A77" s="35"/>
      <c r="B77" s="37" t="s">
        <v>167</v>
      </c>
      <c r="C77" s="38"/>
      <c r="D77" s="37"/>
      <c r="E77" s="37"/>
      <c r="F77" s="31"/>
      <c r="G77" s="37"/>
      <c r="H77" s="37"/>
      <c r="I77" s="37"/>
      <c r="J77" s="37"/>
      <c r="K77" s="37" t="str">
        <f>IF(J77="","",SETUP!$C$11)</f>
        <v/>
      </c>
      <c r="L77" s="37"/>
      <c r="M77" s="37" t="str">
        <f t="shared" si="1"/>
        <v/>
      </c>
      <c r="N77" s="37"/>
      <c r="O77" s="37"/>
      <c r="P77" s="37"/>
      <c r="Q77" s="38"/>
      <c r="R77" s="38"/>
      <c r="S77" s="31"/>
      <c r="T77" s="31"/>
    </row>
    <row r="78" spans="1:20" ht="18" customHeight="1">
      <c r="A78" s="35"/>
      <c r="B78" s="37" t="s">
        <v>168</v>
      </c>
      <c r="C78" s="38"/>
      <c r="D78" s="37"/>
      <c r="E78" s="37"/>
      <c r="F78" s="31"/>
      <c r="G78" s="37"/>
      <c r="H78" s="37"/>
      <c r="I78" s="37"/>
      <c r="J78" s="37"/>
      <c r="K78" s="37" t="str">
        <f>IF(J78="","",SETUP!$C$11)</f>
        <v/>
      </c>
      <c r="L78" s="37"/>
      <c r="M78" s="37" t="str">
        <f t="shared" si="1"/>
        <v/>
      </c>
      <c r="N78" s="37"/>
      <c r="O78" s="37"/>
      <c r="P78" s="37"/>
      <c r="Q78" s="38"/>
      <c r="R78" s="38"/>
      <c r="S78" s="31"/>
      <c r="T78" s="31"/>
    </row>
    <row r="79" spans="1:20" ht="18" customHeight="1">
      <c r="A79" s="35"/>
      <c r="B79" s="37" t="s">
        <v>169</v>
      </c>
      <c r="C79" s="38"/>
      <c r="D79" s="37"/>
      <c r="E79" s="37"/>
      <c r="F79" s="31"/>
      <c r="G79" s="37"/>
      <c r="H79" s="37"/>
      <c r="I79" s="37"/>
      <c r="J79" s="37"/>
      <c r="K79" s="37" t="str">
        <f>IF(J79="","",SETUP!$C$11)</f>
        <v/>
      </c>
      <c r="L79" s="37"/>
      <c r="M79" s="37" t="str">
        <f t="shared" si="1"/>
        <v/>
      </c>
      <c r="N79" s="37"/>
      <c r="O79" s="37"/>
      <c r="P79" s="37"/>
      <c r="Q79" s="38"/>
      <c r="R79" s="38"/>
      <c r="S79" s="31"/>
      <c r="T79" s="31"/>
    </row>
    <row r="80" spans="1:20" ht="18" customHeight="1">
      <c r="A80" s="35"/>
      <c r="B80" s="37" t="s">
        <v>170</v>
      </c>
      <c r="C80" s="38"/>
      <c r="D80" s="37"/>
      <c r="E80" s="37"/>
      <c r="F80" s="31"/>
      <c r="G80" s="37"/>
      <c r="H80" s="37"/>
      <c r="I80" s="37"/>
      <c r="J80" s="37"/>
      <c r="K80" s="37" t="str">
        <f>IF(J80="","",SETUP!$C$11)</f>
        <v/>
      </c>
      <c r="L80" s="37"/>
      <c r="M80" s="37" t="str">
        <f t="shared" si="1"/>
        <v/>
      </c>
      <c r="N80" s="37"/>
      <c r="O80" s="37"/>
      <c r="P80" s="37"/>
      <c r="Q80" s="38"/>
      <c r="R80" s="38"/>
      <c r="S80" s="31"/>
      <c r="T80" s="31"/>
    </row>
    <row r="81" spans="1:20" ht="18" customHeight="1">
      <c r="A81" s="35"/>
      <c r="B81" s="37" t="s">
        <v>171</v>
      </c>
      <c r="C81" s="38"/>
      <c r="D81" s="37"/>
      <c r="E81" s="37"/>
      <c r="F81" s="31"/>
      <c r="G81" s="37"/>
      <c r="H81" s="37"/>
      <c r="I81" s="37"/>
      <c r="J81" s="37"/>
      <c r="K81" s="37" t="str">
        <f>IF(J81="","",SETUP!$C$11)</f>
        <v/>
      </c>
      <c r="L81" s="37"/>
      <c r="M81" s="37" t="str">
        <f t="shared" si="1"/>
        <v/>
      </c>
      <c r="N81" s="37"/>
      <c r="O81" s="37"/>
      <c r="P81" s="37"/>
      <c r="Q81" s="38"/>
      <c r="R81" s="38"/>
      <c r="S81" s="31"/>
      <c r="T81" s="31"/>
    </row>
    <row r="82" spans="1:20" ht="18" customHeight="1">
      <c r="A82" s="35"/>
      <c r="B82" s="37" t="s">
        <v>172</v>
      </c>
      <c r="C82" s="38"/>
      <c r="D82" s="37"/>
      <c r="E82" s="37"/>
      <c r="F82" s="31"/>
      <c r="G82" s="37"/>
      <c r="H82" s="37"/>
      <c r="I82" s="37"/>
      <c r="J82" s="37"/>
      <c r="K82" s="37" t="str">
        <f>IF(J82="","",SETUP!$C$11)</f>
        <v/>
      </c>
      <c r="L82" s="37"/>
      <c r="M82" s="37" t="str">
        <f t="shared" si="1"/>
        <v/>
      </c>
      <c r="N82" s="37"/>
      <c r="O82" s="37"/>
      <c r="P82" s="37"/>
      <c r="Q82" s="38"/>
      <c r="R82" s="38"/>
      <c r="S82" s="31"/>
      <c r="T82" s="31"/>
    </row>
    <row r="83" spans="1:20" ht="18" customHeight="1">
      <c r="A83" s="35"/>
      <c r="B83" s="37" t="s">
        <v>173</v>
      </c>
      <c r="C83" s="38"/>
      <c r="D83" s="37"/>
      <c r="E83" s="37"/>
      <c r="F83" s="31"/>
      <c r="G83" s="37"/>
      <c r="H83" s="37"/>
      <c r="I83" s="37"/>
      <c r="J83" s="37"/>
      <c r="K83" s="37" t="str">
        <f>IF(J83="","",SETUP!$C$11)</f>
        <v/>
      </c>
      <c r="L83" s="37"/>
      <c r="M83" s="37" t="str">
        <f t="shared" si="1"/>
        <v/>
      </c>
      <c r="N83" s="37"/>
      <c r="O83" s="37"/>
      <c r="P83" s="37"/>
      <c r="Q83" s="38"/>
      <c r="R83" s="38"/>
      <c r="S83" s="31"/>
      <c r="T83" s="31"/>
    </row>
    <row r="84" spans="1:20" ht="18" customHeight="1">
      <c r="A84" s="35"/>
      <c r="B84" s="37" t="s">
        <v>174</v>
      </c>
      <c r="C84" s="38"/>
      <c r="D84" s="37"/>
      <c r="E84" s="37"/>
      <c r="F84" s="31"/>
      <c r="G84" s="37"/>
      <c r="H84" s="37"/>
      <c r="I84" s="37"/>
      <c r="J84" s="37"/>
      <c r="K84" s="37" t="str">
        <f>IF(J84="","",SETUP!$C$11)</f>
        <v/>
      </c>
      <c r="L84" s="37"/>
      <c r="M84" s="37" t="str">
        <f t="shared" si="1"/>
        <v/>
      </c>
      <c r="N84" s="37"/>
      <c r="O84" s="37"/>
      <c r="P84" s="37"/>
      <c r="Q84" s="38"/>
      <c r="R84" s="38"/>
      <c r="S84" s="31"/>
      <c r="T84" s="31"/>
    </row>
    <row r="85" spans="1:20" ht="18" customHeight="1">
      <c r="A85" s="35"/>
      <c r="B85" s="37" t="s">
        <v>175</v>
      </c>
      <c r="C85" s="38"/>
      <c r="D85" s="37"/>
      <c r="E85" s="37"/>
      <c r="F85" s="31"/>
      <c r="G85" s="37"/>
      <c r="H85" s="37"/>
      <c r="I85" s="37"/>
      <c r="J85" s="37"/>
      <c r="K85" s="37" t="str">
        <f>IF(J85="","",SETUP!$C$11)</f>
        <v/>
      </c>
      <c r="L85" s="37"/>
      <c r="M85" s="37" t="str">
        <f t="shared" si="1"/>
        <v/>
      </c>
      <c r="N85" s="37"/>
      <c r="O85" s="37"/>
      <c r="P85" s="37"/>
      <c r="Q85" s="38"/>
      <c r="R85" s="38"/>
      <c r="S85" s="31"/>
      <c r="T85" s="31"/>
    </row>
    <row r="86" spans="1:20" ht="18" customHeight="1">
      <c r="A86" s="35"/>
      <c r="B86" s="37" t="s">
        <v>176</v>
      </c>
      <c r="C86" s="38"/>
      <c r="D86" s="37"/>
      <c r="E86" s="37"/>
      <c r="F86" s="31"/>
      <c r="G86" s="37"/>
      <c r="H86" s="37"/>
      <c r="I86" s="37"/>
      <c r="J86" s="37"/>
      <c r="K86" s="37" t="str">
        <f>IF(J86="","",SETUP!$C$11)</f>
        <v/>
      </c>
      <c r="L86" s="37"/>
      <c r="M86" s="37" t="str">
        <f t="shared" si="1"/>
        <v/>
      </c>
      <c r="N86" s="37"/>
      <c r="O86" s="37"/>
      <c r="P86" s="37"/>
      <c r="Q86" s="38"/>
      <c r="R86" s="38"/>
      <c r="S86" s="31"/>
      <c r="T86" s="31"/>
    </row>
    <row r="87" spans="1:20" ht="18" customHeight="1">
      <c r="A87" s="35"/>
      <c r="B87" s="37" t="s">
        <v>177</v>
      </c>
      <c r="C87" s="38"/>
      <c r="D87" s="37"/>
      <c r="E87" s="37"/>
      <c r="F87" s="31"/>
      <c r="G87" s="37"/>
      <c r="H87" s="37"/>
      <c r="I87" s="37"/>
      <c r="J87" s="37"/>
      <c r="K87" s="37" t="str">
        <f>IF(J87="","",SETUP!$C$11)</f>
        <v/>
      </c>
      <c r="L87" s="37"/>
      <c r="M87" s="37" t="str">
        <f t="shared" si="1"/>
        <v/>
      </c>
      <c r="N87" s="37"/>
      <c r="O87" s="37"/>
      <c r="P87" s="37"/>
      <c r="Q87" s="38"/>
      <c r="R87" s="38"/>
      <c r="S87" s="31"/>
      <c r="T87" s="31"/>
    </row>
    <row r="88" spans="1:20" ht="18" customHeight="1">
      <c r="A88" s="35"/>
      <c r="B88" s="37" t="s">
        <v>178</v>
      </c>
      <c r="C88" s="38"/>
      <c r="D88" s="37"/>
      <c r="E88" s="37"/>
      <c r="F88" s="31"/>
      <c r="G88" s="37"/>
      <c r="H88" s="37"/>
      <c r="I88" s="37"/>
      <c r="J88" s="37"/>
      <c r="K88" s="37" t="str">
        <f>IF(J88="","",SETUP!$C$11)</f>
        <v/>
      </c>
      <c r="L88" s="37"/>
      <c r="M88" s="37" t="str">
        <f t="shared" ref="M88:M119" si="2">IF(OR(B88="",D88=""),"",B88&amp;" — "&amp;D88)</f>
        <v/>
      </c>
      <c r="N88" s="37"/>
      <c r="O88" s="37"/>
      <c r="P88" s="37"/>
      <c r="Q88" s="38"/>
      <c r="R88" s="38"/>
      <c r="S88" s="31"/>
      <c r="T88" s="31"/>
    </row>
    <row r="89" spans="1:20" ht="18" customHeight="1">
      <c r="A89" s="35"/>
      <c r="B89" s="37" t="s">
        <v>179</v>
      </c>
      <c r="C89" s="38"/>
      <c r="D89" s="37"/>
      <c r="E89" s="37"/>
      <c r="F89" s="31"/>
      <c r="G89" s="37"/>
      <c r="H89" s="37"/>
      <c r="I89" s="37"/>
      <c r="J89" s="37"/>
      <c r="K89" s="37" t="str">
        <f>IF(J89="","",SETUP!$C$11)</f>
        <v/>
      </c>
      <c r="L89" s="37"/>
      <c r="M89" s="37" t="str">
        <f t="shared" si="2"/>
        <v/>
      </c>
      <c r="N89" s="37"/>
      <c r="O89" s="37"/>
      <c r="P89" s="37"/>
      <c r="Q89" s="38"/>
      <c r="R89" s="38"/>
      <c r="S89" s="31"/>
      <c r="T89" s="31"/>
    </row>
    <row r="90" spans="1:20" ht="18" customHeight="1">
      <c r="A90" s="35"/>
      <c r="B90" s="37" t="s">
        <v>180</v>
      </c>
      <c r="C90" s="38"/>
      <c r="D90" s="37"/>
      <c r="E90" s="37"/>
      <c r="F90" s="31"/>
      <c r="G90" s="37"/>
      <c r="H90" s="37"/>
      <c r="I90" s="37"/>
      <c r="J90" s="37"/>
      <c r="K90" s="37" t="str">
        <f>IF(J90="","",SETUP!$C$11)</f>
        <v/>
      </c>
      <c r="L90" s="37"/>
      <c r="M90" s="37" t="str">
        <f t="shared" si="2"/>
        <v/>
      </c>
      <c r="N90" s="37"/>
      <c r="O90" s="37"/>
      <c r="P90" s="37"/>
      <c r="Q90" s="38"/>
      <c r="R90" s="38"/>
      <c r="S90" s="31"/>
      <c r="T90" s="31"/>
    </row>
    <row r="91" spans="1:20" ht="18" customHeight="1">
      <c r="A91" s="35"/>
      <c r="B91" s="37" t="s">
        <v>181</v>
      </c>
      <c r="C91" s="38"/>
      <c r="D91" s="37"/>
      <c r="E91" s="37"/>
      <c r="F91" s="31"/>
      <c r="G91" s="37"/>
      <c r="H91" s="37"/>
      <c r="I91" s="37"/>
      <c r="J91" s="37"/>
      <c r="K91" s="37" t="str">
        <f>IF(J91="","",SETUP!$C$11)</f>
        <v/>
      </c>
      <c r="L91" s="37"/>
      <c r="M91" s="37" t="str">
        <f t="shared" si="2"/>
        <v/>
      </c>
      <c r="N91" s="37"/>
      <c r="O91" s="37"/>
      <c r="P91" s="37"/>
      <c r="Q91" s="38"/>
      <c r="R91" s="38"/>
      <c r="S91" s="31"/>
      <c r="T91" s="31"/>
    </row>
    <row r="92" spans="1:20" ht="18" customHeight="1">
      <c r="A92" s="35"/>
      <c r="B92" s="37" t="s">
        <v>182</v>
      </c>
      <c r="C92" s="38"/>
      <c r="D92" s="37"/>
      <c r="E92" s="37"/>
      <c r="F92" s="31"/>
      <c r="G92" s="37"/>
      <c r="H92" s="37"/>
      <c r="I92" s="37"/>
      <c r="J92" s="37"/>
      <c r="K92" s="37" t="str">
        <f>IF(J92="","",SETUP!$C$11)</f>
        <v/>
      </c>
      <c r="L92" s="37"/>
      <c r="M92" s="37" t="str">
        <f t="shared" si="2"/>
        <v/>
      </c>
      <c r="N92" s="37"/>
      <c r="O92" s="37"/>
      <c r="P92" s="37"/>
      <c r="Q92" s="38"/>
      <c r="R92" s="38"/>
      <c r="S92" s="31"/>
      <c r="T92" s="31"/>
    </row>
    <row r="93" spans="1:20" ht="18" customHeight="1">
      <c r="A93" s="35"/>
      <c r="B93" s="37" t="s">
        <v>183</v>
      </c>
      <c r="C93" s="38"/>
      <c r="D93" s="37"/>
      <c r="E93" s="37"/>
      <c r="F93" s="31"/>
      <c r="G93" s="37"/>
      <c r="H93" s="37"/>
      <c r="I93" s="37"/>
      <c r="J93" s="37"/>
      <c r="K93" s="37" t="str">
        <f>IF(J93="","",SETUP!$C$11)</f>
        <v/>
      </c>
      <c r="L93" s="37"/>
      <c r="M93" s="37" t="str">
        <f t="shared" si="2"/>
        <v/>
      </c>
      <c r="N93" s="37"/>
      <c r="O93" s="37"/>
      <c r="P93" s="37"/>
      <c r="Q93" s="38"/>
      <c r="R93" s="38"/>
      <c r="S93" s="31"/>
      <c r="T93" s="31"/>
    </row>
    <row r="94" spans="1:20" ht="18" customHeight="1">
      <c r="A94" s="35"/>
      <c r="B94" s="37" t="s">
        <v>184</v>
      </c>
      <c r="C94" s="38"/>
      <c r="D94" s="37"/>
      <c r="E94" s="37"/>
      <c r="F94" s="31"/>
      <c r="G94" s="37"/>
      <c r="H94" s="37"/>
      <c r="I94" s="37"/>
      <c r="J94" s="37"/>
      <c r="K94" s="37" t="str">
        <f>IF(J94="","",SETUP!$C$11)</f>
        <v/>
      </c>
      <c r="L94" s="37"/>
      <c r="M94" s="37" t="str">
        <f t="shared" si="2"/>
        <v/>
      </c>
      <c r="N94" s="37"/>
      <c r="O94" s="37"/>
      <c r="P94" s="37"/>
      <c r="Q94" s="38"/>
      <c r="R94" s="38"/>
      <c r="S94" s="31"/>
      <c r="T94" s="31"/>
    </row>
    <row r="95" spans="1:20" ht="18" customHeight="1">
      <c r="A95" s="35"/>
      <c r="B95" s="37" t="s">
        <v>185</v>
      </c>
      <c r="C95" s="38"/>
      <c r="D95" s="37"/>
      <c r="E95" s="37"/>
      <c r="F95" s="31"/>
      <c r="G95" s="37"/>
      <c r="H95" s="37"/>
      <c r="I95" s="37"/>
      <c r="J95" s="37"/>
      <c r="K95" s="37" t="str">
        <f>IF(J95="","",SETUP!$C$11)</f>
        <v/>
      </c>
      <c r="L95" s="37"/>
      <c r="M95" s="37" t="str">
        <f t="shared" si="2"/>
        <v/>
      </c>
      <c r="N95" s="37"/>
      <c r="O95" s="37"/>
      <c r="P95" s="37"/>
      <c r="Q95" s="38"/>
      <c r="R95" s="38"/>
      <c r="S95" s="31"/>
      <c r="T95" s="31"/>
    </row>
    <row r="96" spans="1:20" ht="18" customHeight="1">
      <c r="A96" s="35"/>
      <c r="B96" s="37" t="s">
        <v>186</v>
      </c>
      <c r="C96" s="38"/>
      <c r="D96" s="37"/>
      <c r="E96" s="37"/>
      <c r="F96" s="31"/>
      <c r="G96" s="37"/>
      <c r="H96" s="37"/>
      <c r="I96" s="37"/>
      <c r="J96" s="37"/>
      <c r="K96" s="37" t="str">
        <f>IF(J96="","",SETUP!$C$11)</f>
        <v/>
      </c>
      <c r="L96" s="37"/>
      <c r="M96" s="37" t="str">
        <f t="shared" si="2"/>
        <v/>
      </c>
      <c r="N96" s="37"/>
      <c r="O96" s="37"/>
      <c r="P96" s="37"/>
      <c r="Q96" s="38"/>
      <c r="R96" s="38"/>
      <c r="S96" s="31"/>
      <c r="T96" s="31"/>
    </row>
    <row r="97" spans="1:20" ht="18" customHeight="1">
      <c r="A97" s="35"/>
      <c r="B97" s="37" t="s">
        <v>187</v>
      </c>
      <c r="C97" s="38"/>
      <c r="D97" s="37"/>
      <c r="E97" s="37"/>
      <c r="F97" s="31"/>
      <c r="G97" s="37"/>
      <c r="H97" s="37"/>
      <c r="I97" s="37"/>
      <c r="J97" s="37"/>
      <c r="K97" s="37" t="str">
        <f>IF(J97="","",SETUP!$C$11)</f>
        <v/>
      </c>
      <c r="L97" s="37"/>
      <c r="M97" s="37" t="str">
        <f t="shared" si="2"/>
        <v/>
      </c>
      <c r="N97" s="37"/>
      <c r="O97" s="37"/>
      <c r="P97" s="37"/>
      <c r="Q97" s="38"/>
      <c r="R97" s="38"/>
      <c r="S97" s="31"/>
      <c r="T97" s="31"/>
    </row>
    <row r="98" spans="1:20" ht="18" customHeight="1">
      <c r="A98" s="35"/>
      <c r="B98" s="37" t="s">
        <v>188</v>
      </c>
      <c r="C98" s="38"/>
      <c r="D98" s="37"/>
      <c r="E98" s="37"/>
      <c r="F98" s="31"/>
      <c r="G98" s="37"/>
      <c r="H98" s="37"/>
      <c r="I98" s="37"/>
      <c r="J98" s="37"/>
      <c r="K98" s="37" t="str">
        <f>IF(J98="","",SETUP!$C$11)</f>
        <v/>
      </c>
      <c r="L98" s="37"/>
      <c r="M98" s="37" t="str">
        <f t="shared" si="2"/>
        <v/>
      </c>
      <c r="N98" s="37"/>
      <c r="O98" s="37"/>
      <c r="P98" s="37"/>
      <c r="Q98" s="38"/>
      <c r="R98" s="38"/>
      <c r="S98" s="31"/>
      <c r="T98" s="31"/>
    </row>
    <row r="99" spans="1:20" ht="18" customHeight="1">
      <c r="A99" s="35"/>
      <c r="B99" s="37" t="s">
        <v>189</v>
      </c>
      <c r="C99" s="38"/>
      <c r="D99" s="37"/>
      <c r="E99" s="37"/>
      <c r="F99" s="31"/>
      <c r="G99" s="37"/>
      <c r="H99" s="37"/>
      <c r="I99" s="37"/>
      <c r="J99" s="37"/>
      <c r="K99" s="37" t="str">
        <f>IF(J99="","",SETUP!$C$11)</f>
        <v/>
      </c>
      <c r="L99" s="37"/>
      <c r="M99" s="37" t="str">
        <f t="shared" si="2"/>
        <v/>
      </c>
      <c r="N99" s="37"/>
      <c r="O99" s="37"/>
      <c r="P99" s="37"/>
      <c r="Q99" s="38"/>
      <c r="R99" s="38"/>
      <c r="S99" s="31"/>
      <c r="T99" s="31"/>
    </row>
    <row r="100" spans="1:20" ht="18" customHeight="1">
      <c r="A100" s="35"/>
      <c r="B100" s="37" t="s">
        <v>190</v>
      </c>
      <c r="C100" s="38"/>
      <c r="D100" s="37"/>
      <c r="E100" s="37"/>
      <c r="F100" s="31"/>
      <c r="G100" s="37"/>
      <c r="H100" s="37"/>
      <c r="I100" s="37"/>
      <c r="J100" s="37"/>
      <c r="K100" s="37" t="str">
        <f>IF(J100="","",SETUP!$C$11)</f>
        <v/>
      </c>
      <c r="L100" s="37"/>
      <c r="M100" s="37" t="str">
        <f t="shared" si="2"/>
        <v/>
      </c>
      <c r="N100" s="37"/>
      <c r="O100" s="37"/>
      <c r="P100" s="37"/>
      <c r="Q100" s="38"/>
      <c r="R100" s="38"/>
      <c r="S100" s="31"/>
      <c r="T100" s="31"/>
    </row>
    <row r="101" spans="1:20" ht="18" customHeight="1">
      <c r="A101" s="35"/>
      <c r="B101" s="37" t="s">
        <v>191</v>
      </c>
      <c r="C101" s="38"/>
      <c r="D101" s="37"/>
      <c r="E101" s="37"/>
      <c r="F101" s="31"/>
      <c r="G101" s="37"/>
      <c r="H101" s="37"/>
      <c r="I101" s="37"/>
      <c r="J101" s="37"/>
      <c r="K101" s="37" t="str">
        <f>IF(J101="","",SETUP!$C$11)</f>
        <v/>
      </c>
      <c r="L101" s="37"/>
      <c r="M101" s="37" t="str">
        <f t="shared" si="2"/>
        <v/>
      </c>
      <c r="N101" s="37"/>
      <c r="O101" s="37"/>
      <c r="P101" s="37"/>
      <c r="Q101" s="38"/>
      <c r="R101" s="38"/>
      <c r="S101" s="31"/>
      <c r="T101" s="31"/>
    </row>
    <row r="102" spans="1:20" ht="18" customHeight="1">
      <c r="A102" s="35"/>
      <c r="B102" s="37" t="s">
        <v>192</v>
      </c>
      <c r="C102" s="38"/>
      <c r="D102" s="37"/>
      <c r="E102" s="37"/>
      <c r="F102" s="31"/>
      <c r="G102" s="37"/>
      <c r="H102" s="37"/>
      <c r="I102" s="37"/>
      <c r="J102" s="37"/>
      <c r="K102" s="37" t="str">
        <f>IF(J102="","",SETUP!$C$11)</f>
        <v/>
      </c>
      <c r="L102" s="37"/>
      <c r="M102" s="37" t="str">
        <f t="shared" si="2"/>
        <v/>
      </c>
      <c r="N102" s="37"/>
      <c r="O102" s="37"/>
      <c r="P102" s="37"/>
      <c r="Q102" s="38"/>
      <c r="R102" s="38"/>
      <c r="S102" s="31"/>
      <c r="T102" s="31"/>
    </row>
    <row r="103" spans="1:20" ht="18" customHeight="1">
      <c r="A103" s="35"/>
      <c r="B103" s="37" t="s">
        <v>193</v>
      </c>
      <c r="C103" s="38"/>
      <c r="D103" s="37"/>
      <c r="E103" s="37"/>
      <c r="F103" s="31"/>
      <c r="G103" s="37"/>
      <c r="H103" s="37"/>
      <c r="I103" s="37"/>
      <c r="J103" s="37"/>
      <c r="K103" s="37" t="str">
        <f>IF(J103="","",SETUP!$C$11)</f>
        <v/>
      </c>
      <c r="L103" s="37"/>
      <c r="M103" s="37" t="str">
        <f t="shared" si="2"/>
        <v/>
      </c>
      <c r="N103" s="37"/>
      <c r="O103" s="37"/>
      <c r="P103" s="37"/>
      <c r="Q103" s="38"/>
      <c r="R103" s="38"/>
      <c r="S103" s="31"/>
      <c r="T103" s="31"/>
    </row>
    <row r="104" spans="1:20" ht="18" customHeight="1">
      <c r="A104" s="35"/>
      <c r="B104" s="37" t="s">
        <v>194</v>
      </c>
      <c r="C104" s="38"/>
      <c r="D104" s="37"/>
      <c r="E104" s="37"/>
      <c r="F104" s="31"/>
      <c r="G104" s="37"/>
      <c r="H104" s="37"/>
      <c r="I104" s="37"/>
      <c r="J104" s="37"/>
      <c r="K104" s="37" t="str">
        <f>IF(J104="","",SETUP!$C$11)</f>
        <v/>
      </c>
      <c r="L104" s="37"/>
      <c r="M104" s="37" t="str">
        <f t="shared" si="2"/>
        <v/>
      </c>
      <c r="N104" s="37"/>
      <c r="O104" s="37"/>
      <c r="P104" s="37"/>
      <c r="Q104" s="38"/>
      <c r="R104" s="38"/>
      <c r="S104" s="31"/>
      <c r="T104" s="31"/>
    </row>
    <row r="105" spans="1:20" ht="18" customHeight="1">
      <c r="A105" s="35"/>
      <c r="B105" s="37" t="s">
        <v>195</v>
      </c>
      <c r="C105" s="38"/>
      <c r="D105" s="37"/>
      <c r="E105" s="37"/>
      <c r="F105" s="31"/>
      <c r="G105" s="37"/>
      <c r="H105" s="37"/>
      <c r="I105" s="37"/>
      <c r="J105" s="37"/>
      <c r="K105" s="37" t="str">
        <f>IF(J105="","",SETUP!$C$11)</f>
        <v/>
      </c>
      <c r="L105" s="37"/>
      <c r="M105" s="37" t="str">
        <f t="shared" si="2"/>
        <v/>
      </c>
      <c r="N105" s="37"/>
      <c r="O105" s="37"/>
      <c r="P105" s="37"/>
      <c r="Q105" s="38"/>
      <c r="R105" s="38"/>
      <c r="S105" s="31"/>
      <c r="T105" s="31"/>
    </row>
    <row r="106" spans="1:20" ht="18" customHeight="1">
      <c r="A106" s="35"/>
      <c r="B106" s="37" t="s">
        <v>196</v>
      </c>
      <c r="C106" s="38"/>
      <c r="D106" s="37"/>
      <c r="E106" s="37"/>
      <c r="F106" s="31"/>
      <c r="G106" s="37"/>
      <c r="H106" s="37"/>
      <c r="I106" s="37"/>
      <c r="J106" s="37"/>
      <c r="K106" s="37" t="str">
        <f>IF(J106="","",SETUP!$C$11)</f>
        <v/>
      </c>
      <c r="L106" s="37"/>
      <c r="M106" s="37" t="str">
        <f t="shared" si="2"/>
        <v/>
      </c>
      <c r="N106" s="37"/>
      <c r="O106" s="37"/>
      <c r="P106" s="37"/>
      <c r="Q106" s="38"/>
      <c r="R106" s="38"/>
      <c r="S106" s="31"/>
      <c r="T106" s="31"/>
    </row>
    <row r="107" spans="1:20" ht="18" customHeight="1">
      <c r="A107" s="35"/>
      <c r="B107" s="37" t="s">
        <v>197</v>
      </c>
      <c r="C107" s="38"/>
      <c r="D107" s="37"/>
      <c r="E107" s="37"/>
      <c r="F107" s="31"/>
      <c r="G107" s="37"/>
      <c r="H107" s="37"/>
      <c r="I107" s="37"/>
      <c r="J107" s="37"/>
      <c r="K107" s="37" t="str">
        <f>IF(J107="","",SETUP!$C$11)</f>
        <v/>
      </c>
      <c r="L107" s="37"/>
      <c r="M107" s="37" t="str">
        <f t="shared" si="2"/>
        <v/>
      </c>
      <c r="N107" s="37"/>
      <c r="O107" s="37"/>
      <c r="P107" s="37"/>
      <c r="Q107" s="38"/>
      <c r="R107" s="38"/>
      <c r="S107" s="31"/>
      <c r="T107" s="31"/>
    </row>
    <row r="108" spans="1:20" ht="18" customHeight="1">
      <c r="A108" s="35"/>
      <c r="B108" s="37" t="s">
        <v>198</v>
      </c>
      <c r="C108" s="38"/>
      <c r="D108" s="37"/>
      <c r="E108" s="37"/>
      <c r="F108" s="31"/>
      <c r="G108" s="37"/>
      <c r="H108" s="37"/>
      <c r="I108" s="37"/>
      <c r="J108" s="37"/>
      <c r="K108" s="37" t="str">
        <f>IF(J108="","",SETUP!$C$11)</f>
        <v/>
      </c>
      <c r="L108" s="37"/>
      <c r="M108" s="37" t="str">
        <f t="shared" si="2"/>
        <v/>
      </c>
      <c r="N108" s="37"/>
      <c r="O108" s="37"/>
      <c r="P108" s="37"/>
      <c r="Q108" s="38"/>
      <c r="R108" s="38"/>
      <c r="S108" s="31"/>
      <c r="T108" s="31"/>
    </row>
    <row r="109" spans="1:20" ht="18" customHeight="1">
      <c r="A109" s="35"/>
      <c r="B109" s="37" t="s">
        <v>199</v>
      </c>
      <c r="C109" s="38"/>
      <c r="D109" s="37"/>
      <c r="E109" s="37"/>
      <c r="F109" s="31"/>
      <c r="G109" s="37"/>
      <c r="H109" s="37"/>
      <c r="I109" s="37"/>
      <c r="J109" s="37"/>
      <c r="K109" s="37" t="str">
        <f>IF(J109="","",SETUP!$C$11)</f>
        <v/>
      </c>
      <c r="L109" s="37"/>
      <c r="M109" s="37" t="str">
        <f t="shared" si="2"/>
        <v/>
      </c>
      <c r="N109" s="37"/>
      <c r="O109" s="37"/>
      <c r="P109" s="37"/>
      <c r="Q109" s="38"/>
      <c r="R109" s="38"/>
      <c r="S109" s="31"/>
      <c r="T109" s="31"/>
    </row>
    <row r="110" spans="1:20" ht="18" customHeight="1">
      <c r="A110" s="35"/>
      <c r="B110" s="37" t="s">
        <v>200</v>
      </c>
      <c r="C110" s="38"/>
      <c r="D110" s="37"/>
      <c r="E110" s="37"/>
      <c r="F110" s="31"/>
      <c r="G110" s="37"/>
      <c r="H110" s="37"/>
      <c r="I110" s="37"/>
      <c r="J110" s="37"/>
      <c r="K110" s="37" t="str">
        <f>IF(J110="","",SETUP!$C$11)</f>
        <v/>
      </c>
      <c r="L110" s="37"/>
      <c r="M110" s="37" t="str">
        <f t="shared" si="2"/>
        <v/>
      </c>
      <c r="N110" s="37"/>
      <c r="O110" s="37"/>
      <c r="P110" s="37"/>
      <c r="Q110" s="38"/>
      <c r="R110" s="38"/>
      <c r="S110" s="31"/>
      <c r="T110" s="31"/>
    </row>
    <row r="111" spans="1:20" ht="18" customHeight="1">
      <c r="A111" s="35"/>
      <c r="B111" s="37" t="s">
        <v>201</v>
      </c>
      <c r="C111" s="38"/>
      <c r="D111" s="37"/>
      <c r="E111" s="37"/>
      <c r="F111" s="31"/>
      <c r="G111" s="37"/>
      <c r="H111" s="37"/>
      <c r="I111" s="37"/>
      <c r="J111" s="37"/>
      <c r="K111" s="37" t="str">
        <f>IF(J111="","",SETUP!$C$11)</f>
        <v/>
      </c>
      <c r="L111" s="37"/>
      <c r="M111" s="37" t="str">
        <f t="shared" si="2"/>
        <v/>
      </c>
      <c r="N111" s="37"/>
      <c r="O111" s="37"/>
      <c r="P111" s="37"/>
      <c r="Q111" s="38"/>
      <c r="R111" s="38"/>
      <c r="S111" s="31"/>
      <c r="T111" s="31"/>
    </row>
    <row r="112" spans="1:20" ht="18" customHeight="1">
      <c r="A112" s="35"/>
      <c r="B112" s="37" t="s">
        <v>202</v>
      </c>
      <c r="C112" s="38"/>
      <c r="D112" s="37"/>
      <c r="E112" s="37"/>
      <c r="F112" s="31"/>
      <c r="G112" s="37"/>
      <c r="H112" s="37"/>
      <c r="I112" s="37"/>
      <c r="J112" s="37"/>
      <c r="K112" s="37" t="str">
        <f>IF(J112="","",SETUP!$C$11)</f>
        <v/>
      </c>
      <c r="L112" s="37"/>
      <c r="M112" s="37" t="str">
        <f t="shared" si="2"/>
        <v/>
      </c>
      <c r="N112" s="37"/>
      <c r="O112" s="37"/>
      <c r="P112" s="37"/>
      <c r="Q112" s="38"/>
      <c r="R112" s="38"/>
      <c r="S112" s="31"/>
      <c r="T112" s="31"/>
    </row>
    <row r="113" spans="1:20" ht="18" customHeight="1">
      <c r="A113" s="35"/>
      <c r="B113" s="37" t="s">
        <v>203</v>
      </c>
      <c r="C113" s="38"/>
      <c r="D113" s="37"/>
      <c r="E113" s="37"/>
      <c r="F113" s="31"/>
      <c r="G113" s="37"/>
      <c r="H113" s="37"/>
      <c r="I113" s="37"/>
      <c r="J113" s="37"/>
      <c r="K113" s="37" t="str">
        <f>IF(J113="","",SETUP!$C$11)</f>
        <v/>
      </c>
      <c r="L113" s="37"/>
      <c r="M113" s="37" t="str">
        <f t="shared" si="2"/>
        <v/>
      </c>
      <c r="N113" s="37"/>
      <c r="O113" s="37"/>
      <c r="P113" s="37"/>
      <c r="Q113" s="38"/>
      <c r="R113" s="38"/>
      <c r="S113" s="31"/>
      <c r="T113" s="31"/>
    </row>
    <row r="114" spans="1:20" ht="18" customHeight="1">
      <c r="A114" s="35"/>
      <c r="B114" s="37" t="s">
        <v>204</v>
      </c>
      <c r="C114" s="38"/>
      <c r="D114" s="37"/>
      <c r="E114" s="37"/>
      <c r="F114" s="31"/>
      <c r="G114" s="37"/>
      <c r="H114" s="37"/>
      <c r="I114" s="37"/>
      <c r="J114" s="37"/>
      <c r="K114" s="37" t="str">
        <f>IF(J114="","",SETUP!$C$11)</f>
        <v/>
      </c>
      <c r="L114" s="37"/>
      <c r="M114" s="37" t="str">
        <f t="shared" si="2"/>
        <v/>
      </c>
      <c r="N114" s="37"/>
      <c r="O114" s="37"/>
      <c r="P114" s="37"/>
      <c r="Q114" s="38"/>
      <c r="R114" s="38"/>
      <c r="S114" s="31"/>
      <c r="T114" s="31"/>
    </row>
    <row r="115" spans="1:20" ht="18" customHeight="1">
      <c r="A115" s="35"/>
      <c r="B115" s="37" t="s">
        <v>205</v>
      </c>
      <c r="C115" s="38"/>
      <c r="D115" s="37"/>
      <c r="E115" s="37"/>
      <c r="F115" s="31"/>
      <c r="G115" s="37"/>
      <c r="H115" s="37"/>
      <c r="I115" s="37"/>
      <c r="J115" s="37"/>
      <c r="K115" s="37" t="str">
        <f>IF(J115="","",SETUP!$C$11)</f>
        <v/>
      </c>
      <c r="L115" s="37"/>
      <c r="M115" s="37" t="str">
        <f t="shared" si="2"/>
        <v/>
      </c>
      <c r="N115" s="37"/>
      <c r="O115" s="37"/>
      <c r="P115" s="37"/>
      <c r="Q115" s="38"/>
      <c r="R115" s="38"/>
      <c r="S115" s="31"/>
      <c r="T115" s="31"/>
    </row>
    <row r="116" spans="1:20" ht="18" customHeight="1">
      <c r="A116" s="35"/>
      <c r="B116" s="37" t="s">
        <v>206</v>
      </c>
      <c r="C116" s="38"/>
      <c r="D116" s="37"/>
      <c r="E116" s="37"/>
      <c r="F116" s="31"/>
      <c r="G116" s="37"/>
      <c r="H116" s="37"/>
      <c r="I116" s="37"/>
      <c r="J116" s="37"/>
      <c r="K116" s="37" t="str">
        <f>IF(J116="","",SETUP!$C$11)</f>
        <v/>
      </c>
      <c r="L116" s="37"/>
      <c r="M116" s="37" t="str">
        <f t="shared" si="2"/>
        <v/>
      </c>
      <c r="N116" s="37"/>
      <c r="O116" s="37"/>
      <c r="P116" s="37"/>
      <c r="Q116" s="38"/>
      <c r="R116" s="38"/>
      <c r="S116" s="31"/>
      <c r="T116" s="31"/>
    </row>
    <row r="117" spans="1:20" ht="18" customHeight="1">
      <c r="A117" s="35"/>
      <c r="B117" s="37" t="s">
        <v>207</v>
      </c>
      <c r="C117" s="38"/>
      <c r="D117" s="37"/>
      <c r="E117" s="37"/>
      <c r="F117" s="31"/>
      <c r="G117" s="37"/>
      <c r="H117" s="37"/>
      <c r="I117" s="37"/>
      <c r="J117" s="37"/>
      <c r="K117" s="37" t="str">
        <f>IF(J117="","",SETUP!$C$11)</f>
        <v/>
      </c>
      <c r="L117" s="37"/>
      <c r="M117" s="37" t="str">
        <f t="shared" si="2"/>
        <v/>
      </c>
      <c r="N117" s="37"/>
      <c r="O117" s="37"/>
      <c r="P117" s="37"/>
      <c r="Q117" s="38"/>
      <c r="R117" s="38"/>
      <c r="S117" s="31"/>
      <c r="T117" s="31"/>
    </row>
    <row r="118" spans="1:20" ht="18" customHeight="1">
      <c r="A118" s="35"/>
      <c r="B118" s="37" t="s">
        <v>208</v>
      </c>
      <c r="C118" s="38"/>
      <c r="D118" s="37"/>
      <c r="E118" s="37"/>
      <c r="F118" s="31"/>
      <c r="G118" s="37"/>
      <c r="H118" s="37"/>
      <c r="I118" s="37"/>
      <c r="J118" s="37"/>
      <c r="K118" s="37" t="str">
        <f>IF(J118="","",SETUP!$C$11)</f>
        <v/>
      </c>
      <c r="L118" s="37"/>
      <c r="M118" s="37" t="str">
        <f t="shared" si="2"/>
        <v/>
      </c>
      <c r="N118" s="37"/>
      <c r="O118" s="37"/>
      <c r="P118" s="37"/>
      <c r="Q118" s="38"/>
      <c r="R118" s="38"/>
      <c r="S118" s="31"/>
      <c r="T118" s="31"/>
    </row>
    <row r="119" spans="1:20" ht="18" customHeight="1">
      <c r="A119" s="35"/>
      <c r="B119" s="37" t="s">
        <v>209</v>
      </c>
      <c r="C119" s="38"/>
      <c r="D119" s="37"/>
      <c r="E119" s="37"/>
      <c r="F119" s="31"/>
      <c r="G119" s="37"/>
      <c r="H119" s="37"/>
      <c r="I119" s="37"/>
      <c r="J119" s="37"/>
      <c r="K119" s="37" t="str">
        <f>IF(J119="","",SETUP!$C$11)</f>
        <v/>
      </c>
      <c r="L119" s="37"/>
      <c r="M119" s="37" t="str">
        <f t="shared" si="2"/>
        <v/>
      </c>
      <c r="N119" s="37"/>
      <c r="O119" s="37"/>
      <c r="P119" s="37"/>
      <c r="Q119" s="38"/>
      <c r="R119" s="38"/>
      <c r="S119" s="31"/>
      <c r="T119" s="31"/>
    </row>
    <row r="120" spans="1:20" ht="18" customHeight="1">
      <c r="A120" s="35"/>
      <c r="B120" s="37" t="s">
        <v>210</v>
      </c>
      <c r="C120" s="38"/>
      <c r="D120" s="37"/>
      <c r="E120" s="37"/>
      <c r="F120" s="31"/>
      <c r="G120" s="37"/>
      <c r="H120" s="37"/>
      <c r="I120" s="37"/>
      <c r="J120" s="37"/>
      <c r="K120" s="37" t="str">
        <f>IF(J120="","",SETUP!$C$11)</f>
        <v/>
      </c>
      <c r="L120" s="37"/>
      <c r="M120" s="37" t="str">
        <f t="shared" ref="M120:M151" si="3">IF(OR(B120="",D120=""),"",B120&amp;" — "&amp;D120)</f>
        <v/>
      </c>
      <c r="N120" s="37"/>
      <c r="O120" s="37"/>
      <c r="P120" s="37"/>
      <c r="Q120" s="38"/>
      <c r="R120" s="38"/>
      <c r="S120" s="31"/>
      <c r="T120" s="31"/>
    </row>
    <row r="121" spans="1:20" ht="18" customHeight="1">
      <c r="A121" s="35"/>
      <c r="B121" s="37" t="s">
        <v>211</v>
      </c>
      <c r="C121" s="38"/>
      <c r="D121" s="37"/>
      <c r="E121" s="37"/>
      <c r="F121" s="31"/>
      <c r="G121" s="37"/>
      <c r="H121" s="37"/>
      <c r="I121" s="37"/>
      <c r="J121" s="37"/>
      <c r="K121" s="37" t="str">
        <f>IF(J121="","",SETUP!$C$11)</f>
        <v/>
      </c>
      <c r="L121" s="37"/>
      <c r="M121" s="37" t="str">
        <f t="shared" si="3"/>
        <v/>
      </c>
      <c r="N121" s="37"/>
      <c r="O121" s="37"/>
      <c r="P121" s="37"/>
      <c r="Q121" s="38"/>
      <c r="R121" s="38"/>
      <c r="S121" s="31"/>
      <c r="T121" s="31"/>
    </row>
    <row r="122" spans="1:20" ht="18" customHeight="1">
      <c r="A122" s="35"/>
      <c r="B122" s="37" t="s">
        <v>212</v>
      </c>
      <c r="C122" s="38"/>
      <c r="D122" s="37"/>
      <c r="E122" s="37"/>
      <c r="F122" s="31"/>
      <c r="G122" s="37"/>
      <c r="H122" s="37"/>
      <c r="I122" s="37"/>
      <c r="J122" s="37"/>
      <c r="K122" s="37" t="str">
        <f>IF(J122="","",SETUP!$C$11)</f>
        <v/>
      </c>
      <c r="L122" s="37"/>
      <c r="M122" s="37" t="str">
        <f t="shared" si="3"/>
        <v/>
      </c>
      <c r="N122" s="37"/>
      <c r="O122" s="37"/>
      <c r="P122" s="37"/>
      <c r="Q122" s="38"/>
      <c r="R122" s="38"/>
      <c r="S122" s="31"/>
      <c r="T122" s="31"/>
    </row>
    <row r="123" spans="1:20" ht="18" customHeight="1">
      <c r="A123" s="35"/>
      <c r="B123" s="37" t="s">
        <v>213</v>
      </c>
      <c r="C123" s="38"/>
      <c r="D123" s="37"/>
      <c r="E123" s="37"/>
      <c r="F123" s="31"/>
      <c r="G123" s="37"/>
      <c r="H123" s="37"/>
      <c r="I123" s="37"/>
      <c r="J123" s="37"/>
      <c r="K123" s="37" t="str">
        <f>IF(J123="","",SETUP!$C$11)</f>
        <v/>
      </c>
      <c r="L123" s="37"/>
      <c r="M123" s="37" t="str">
        <f t="shared" si="3"/>
        <v/>
      </c>
      <c r="N123" s="37"/>
      <c r="O123" s="37"/>
      <c r="P123" s="37"/>
      <c r="Q123" s="38"/>
      <c r="R123" s="38"/>
      <c r="S123" s="31"/>
      <c r="T123" s="31"/>
    </row>
    <row r="124" spans="1:20" ht="18" customHeight="1">
      <c r="A124" s="35"/>
      <c r="B124" s="37" t="s">
        <v>214</v>
      </c>
      <c r="C124" s="38"/>
      <c r="D124" s="37"/>
      <c r="E124" s="37"/>
      <c r="F124" s="31"/>
      <c r="G124" s="37"/>
      <c r="H124" s="37"/>
      <c r="I124" s="37"/>
      <c r="J124" s="37"/>
      <c r="K124" s="37" t="str">
        <f>IF(J124="","",SETUP!$C$11)</f>
        <v/>
      </c>
      <c r="L124" s="37"/>
      <c r="M124" s="37" t="str">
        <f t="shared" si="3"/>
        <v/>
      </c>
      <c r="N124" s="37"/>
      <c r="O124" s="37"/>
      <c r="P124" s="37"/>
      <c r="Q124" s="38"/>
      <c r="R124" s="38"/>
      <c r="S124" s="31"/>
      <c r="T124" s="31"/>
    </row>
    <row r="125" spans="1:20" ht="18" customHeight="1">
      <c r="A125" s="35"/>
      <c r="B125" s="37" t="s">
        <v>215</v>
      </c>
      <c r="C125" s="38"/>
      <c r="D125" s="37"/>
      <c r="E125" s="37"/>
      <c r="F125" s="31"/>
      <c r="G125" s="37"/>
      <c r="H125" s="37"/>
      <c r="I125" s="37"/>
      <c r="J125" s="37"/>
      <c r="K125" s="37" t="str">
        <f>IF(J125="","",SETUP!$C$11)</f>
        <v/>
      </c>
      <c r="L125" s="37"/>
      <c r="M125" s="37" t="str">
        <f t="shared" si="3"/>
        <v/>
      </c>
      <c r="N125" s="37"/>
      <c r="O125" s="37"/>
      <c r="P125" s="37"/>
      <c r="Q125" s="38"/>
      <c r="R125" s="38"/>
      <c r="S125" s="31"/>
      <c r="T125" s="31"/>
    </row>
    <row r="126" spans="1:20" ht="18" customHeight="1">
      <c r="A126" s="35"/>
      <c r="B126" s="37" t="s">
        <v>216</v>
      </c>
      <c r="C126" s="38"/>
      <c r="D126" s="37"/>
      <c r="E126" s="37"/>
      <c r="F126" s="31"/>
      <c r="G126" s="37"/>
      <c r="H126" s="37"/>
      <c r="I126" s="37"/>
      <c r="J126" s="37"/>
      <c r="K126" s="37" t="str">
        <f>IF(J126="","",SETUP!$C$11)</f>
        <v/>
      </c>
      <c r="L126" s="37"/>
      <c r="M126" s="37" t="str">
        <f t="shared" si="3"/>
        <v/>
      </c>
      <c r="N126" s="37"/>
      <c r="O126" s="37"/>
      <c r="P126" s="37"/>
      <c r="Q126" s="38"/>
      <c r="R126" s="38"/>
      <c r="S126" s="31"/>
      <c r="T126" s="31"/>
    </row>
    <row r="127" spans="1:20" ht="18" customHeight="1">
      <c r="A127" s="35"/>
      <c r="B127" s="37" t="s">
        <v>217</v>
      </c>
      <c r="C127" s="38"/>
      <c r="D127" s="37"/>
      <c r="E127" s="37"/>
      <c r="F127" s="31"/>
      <c r="G127" s="37"/>
      <c r="H127" s="37"/>
      <c r="I127" s="37"/>
      <c r="J127" s="37"/>
      <c r="K127" s="37" t="str">
        <f>IF(J127="","",SETUP!$C$11)</f>
        <v/>
      </c>
      <c r="L127" s="37"/>
      <c r="M127" s="37" t="str">
        <f t="shared" si="3"/>
        <v/>
      </c>
      <c r="N127" s="37"/>
      <c r="O127" s="37"/>
      <c r="P127" s="37"/>
      <c r="Q127" s="38"/>
      <c r="R127" s="38"/>
      <c r="S127" s="31"/>
      <c r="T127" s="31"/>
    </row>
    <row r="128" spans="1:20" ht="18" customHeight="1">
      <c r="A128" s="35"/>
      <c r="B128" s="37" t="s">
        <v>218</v>
      </c>
      <c r="C128" s="38"/>
      <c r="D128" s="37"/>
      <c r="E128" s="37"/>
      <c r="F128" s="31"/>
      <c r="G128" s="37"/>
      <c r="H128" s="37"/>
      <c r="I128" s="37"/>
      <c r="J128" s="37"/>
      <c r="K128" s="37" t="str">
        <f>IF(J128="","",SETUP!$C$11)</f>
        <v/>
      </c>
      <c r="L128" s="37"/>
      <c r="M128" s="37" t="str">
        <f t="shared" si="3"/>
        <v/>
      </c>
      <c r="N128" s="37"/>
      <c r="O128" s="37"/>
      <c r="P128" s="37"/>
      <c r="Q128" s="38"/>
      <c r="R128" s="38"/>
      <c r="S128" s="31"/>
      <c r="T128" s="31"/>
    </row>
    <row r="129" spans="1:20" ht="18" customHeight="1">
      <c r="A129" s="35"/>
      <c r="B129" s="37" t="s">
        <v>219</v>
      </c>
      <c r="C129" s="38"/>
      <c r="D129" s="37"/>
      <c r="E129" s="37"/>
      <c r="F129" s="31"/>
      <c r="G129" s="37"/>
      <c r="H129" s="37"/>
      <c r="I129" s="37"/>
      <c r="J129" s="37"/>
      <c r="K129" s="37" t="str">
        <f>IF(J129="","",SETUP!$C$11)</f>
        <v/>
      </c>
      <c r="L129" s="37"/>
      <c r="M129" s="37" t="str">
        <f t="shared" si="3"/>
        <v/>
      </c>
      <c r="N129" s="37"/>
      <c r="O129" s="37"/>
      <c r="P129" s="37"/>
      <c r="Q129" s="38"/>
      <c r="R129" s="38"/>
      <c r="S129" s="31"/>
      <c r="T129" s="31"/>
    </row>
    <row r="130" spans="1:20" ht="18" customHeight="1">
      <c r="A130" s="35"/>
      <c r="B130" s="37" t="s">
        <v>220</v>
      </c>
      <c r="C130" s="38"/>
      <c r="D130" s="37"/>
      <c r="E130" s="37"/>
      <c r="F130" s="31"/>
      <c r="G130" s="37"/>
      <c r="H130" s="37"/>
      <c r="I130" s="37"/>
      <c r="J130" s="37"/>
      <c r="K130" s="37" t="str">
        <f>IF(J130="","",SETUP!$C$11)</f>
        <v/>
      </c>
      <c r="L130" s="37"/>
      <c r="M130" s="37" t="str">
        <f t="shared" si="3"/>
        <v/>
      </c>
      <c r="N130" s="37"/>
      <c r="O130" s="37"/>
      <c r="P130" s="37"/>
      <c r="Q130" s="38"/>
      <c r="R130" s="38"/>
      <c r="S130" s="31"/>
      <c r="T130" s="31"/>
    </row>
    <row r="131" spans="1:20" ht="18" customHeight="1">
      <c r="A131" s="35"/>
      <c r="B131" s="37" t="s">
        <v>221</v>
      </c>
      <c r="C131" s="38"/>
      <c r="D131" s="37"/>
      <c r="E131" s="37"/>
      <c r="F131" s="31"/>
      <c r="G131" s="37"/>
      <c r="H131" s="37"/>
      <c r="I131" s="37"/>
      <c r="J131" s="37"/>
      <c r="K131" s="37" t="str">
        <f>IF(J131="","",SETUP!$C$11)</f>
        <v/>
      </c>
      <c r="L131" s="37"/>
      <c r="M131" s="37" t="str">
        <f t="shared" si="3"/>
        <v/>
      </c>
      <c r="N131" s="37"/>
      <c r="O131" s="37"/>
      <c r="P131" s="37"/>
      <c r="Q131" s="38"/>
      <c r="R131" s="38"/>
      <c r="S131" s="31"/>
      <c r="T131" s="31"/>
    </row>
    <row r="132" spans="1:20" ht="18" customHeight="1">
      <c r="A132" s="35"/>
      <c r="B132" s="37" t="s">
        <v>222</v>
      </c>
      <c r="C132" s="38"/>
      <c r="D132" s="37"/>
      <c r="E132" s="37"/>
      <c r="F132" s="31"/>
      <c r="G132" s="37"/>
      <c r="H132" s="37"/>
      <c r="I132" s="37"/>
      <c r="J132" s="37"/>
      <c r="K132" s="37" t="str">
        <f>IF(J132="","",SETUP!$C$11)</f>
        <v/>
      </c>
      <c r="L132" s="37"/>
      <c r="M132" s="37" t="str">
        <f t="shared" si="3"/>
        <v/>
      </c>
      <c r="N132" s="37"/>
      <c r="O132" s="37"/>
      <c r="P132" s="37"/>
      <c r="Q132" s="38"/>
      <c r="R132" s="38"/>
      <c r="S132" s="31"/>
      <c r="T132" s="31"/>
    </row>
    <row r="133" spans="1:20" ht="18" customHeight="1">
      <c r="A133" s="35"/>
      <c r="B133" s="37" t="s">
        <v>223</v>
      </c>
      <c r="C133" s="38"/>
      <c r="D133" s="37"/>
      <c r="E133" s="37"/>
      <c r="F133" s="31"/>
      <c r="G133" s="37"/>
      <c r="H133" s="37"/>
      <c r="I133" s="37"/>
      <c r="J133" s="37"/>
      <c r="K133" s="37" t="str">
        <f>IF(J133="","",SETUP!$C$11)</f>
        <v/>
      </c>
      <c r="L133" s="37"/>
      <c r="M133" s="37" t="str">
        <f t="shared" si="3"/>
        <v/>
      </c>
      <c r="N133" s="37"/>
      <c r="O133" s="37"/>
      <c r="P133" s="37"/>
      <c r="Q133" s="38"/>
      <c r="R133" s="38"/>
      <c r="S133" s="31"/>
      <c r="T133" s="31"/>
    </row>
    <row r="134" spans="1:20" ht="18" customHeight="1">
      <c r="A134" s="35"/>
      <c r="B134" s="37" t="s">
        <v>224</v>
      </c>
      <c r="C134" s="38"/>
      <c r="D134" s="37"/>
      <c r="E134" s="37"/>
      <c r="F134" s="31"/>
      <c r="G134" s="37"/>
      <c r="H134" s="37"/>
      <c r="I134" s="37"/>
      <c r="J134" s="37"/>
      <c r="K134" s="37" t="str">
        <f>IF(J134="","",SETUP!$C$11)</f>
        <v/>
      </c>
      <c r="L134" s="37"/>
      <c r="M134" s="37" t="str">
        <f t="shared" si="3"/>
        <v/>
      </c>
      <c r="N134" s="37"/>
      <c r="O134" s="37"/>
      <c r="P134" s="37"/>
      <c r="Q134" s="38"/>
      <c r="R134" s="38"/>
      <c r="S134" s="31"/>
      <c r="T134" s="31"/>
    </row>
    <row r="135" spans="1:20" ht="18" customHeight="1">
      <c r="A135" s="35"/>
      <c r="B135" s="37" t="s">
        <v>225</v>
      </c>
      <c r="C135" s="38"/>
      <c r="D135" s="37"/>
      <c r="E135" s="37"/>
      <c r="F135" s="31"/>
      <c r="G135" s="37"/>
      <c r="H135" s="37"/>
      <c r="I135" s="37"/>
      <c r="J135" s="37"/>
      <c r="K135" s="37" t="str">
        <f>IF(J135="","",SETUP!$C$11)</f>
        <v/>
      </c>
      <c r="L135" s="37"/>
      <c r="M135" s="37" t="str">
        <f t="shared" si="3"/>
        <v/>
      </c>
      <c r="N135" s="37"/>
      <c r="O135" s="37"/>
      <c r="P135" s="37"/>
      <c r="Q135" s="38"/>
      <c r="R135" s="38"/>
      <c r="S135" s="31"/>
      <c r="T135" s="31"/>
    </row>
    <row r="136" spans="1:20" ht="18" customHeight="1">
      <c r="A136" s="35"/>
      <c r="B136" s="37" t="s">
        <v>226</v>
      </c>
      <c r="C136" s="38"/>
      <c r="D136" s="37"/>
      <c r="E136" s="37"/>
      <c r="F136" s="31"/>
      <c r="G136" s="37"/>
      <c r="H136" s="37"/>
      <c r="I136" s="37"/>
      <c r="J136" s="37"/>
      <c r="K136" s="37" t="str">
        <f>IF(J136="","",SETUP!$C$11)</f>
        <v/>
      </c>
      <c r="L136" s="37"/>
      <c r="M136" s="37" t="str">
        <f t="shared" si="3"/>
        <v/>
      </c>
      <c r="N136" s="37"/>
      <c r="O136" s="37"/>
      <c r="P136" s="37"/>
      <c r="Q136" s="38"/>
      <c r="R136" s="38"/>
      <c r="S136" s="31"/>
      <c r="T136" s="31"/>
    </row>
    <row r="137" spans="1:20" ht="18" customHeight="1">
      <c r="A137" s="35"/>
      <c r="B137" s="37" t="s">
        <v>227</v>
      </c>
      <c r="C137" s="38"/>
      <c r="D137" s="37"/>
      <c r="E137" s="37"/>
      <c r="F137" s="31"/>
      <c r="G137" s="37"/>
      <c r="H137" s="37"/>
      <c r="I137" s="37"/>
      <c r="J137" s="37"/>
      <c r="K137" s="37" t="str">
        <f>IF(J137="","",SETUP!$C$11)</f>
        <v/>
      </c>
      <c r="L137" s="37"/>
      <c r="M137" s="37" t="str">
        <f t="shared" si="3"/>
        <v/>
      </c>
      <c r="N137" s="37"/>
      <c r="O137" s="37"/>
      <c r="P137" s="37"/>
      <c r="Q137" s="38"/>
      <c r="R137" s="38"/>
      <c r="S137" s="31"/>
      <c r="T137" s="31"/>
    </row>
    <row r="138" spans="1:20" ht="18" customHeight="1">
      <c r="A138" s="35"/>
      <c r="B138" s="37" t="s">
        <v>228</v>
      </c>
      <c r="C138" s="38"/>
      <c r="D138" s="37"/>
      <c r="E138" s="37"/>
      <c r="F138" s="31"/>
      <c r="G138" s="37"/>
      <c r="H138" s="37"/>
      <c r="I138" s="37"/>
      <c r="J138" s="37"/>
      <c r="K138" s="37" t="str">
        <f>IF(J138="","",SETUP!$C$11)</f>
        <v/>
      </c>
      <c r="L138" s="37"/>
      <c r="M138" s="37" t="str">
        <f t="shared" si="3"/>
        <v/>
      </c>
      <c r="N138" s="37"/>
      <c r="O138" s="37"/>
      <c r="P138" s="37"/>
      <c r="Q138" s="38"/>
      <c r="R138" s="38"/>
      <c r="S138" s="31"/>
      <c r="T138" s="31"/>
    </row>
    <row r="139" spans="1:20" ht="18" customHeight="1">
      <c r="A139" s="35"/>
      <c r="B139" s="37" t="s">
        <v>229</v>
      </c>
      <c r="C139" s="38"/>
      <c r="D139" s="37"/>
      <c r="E139" s="37"/>
      <c r="F139" s="31"/>
      <c r="G139" s="37"/>
      <c r="H139" s="37"/>
      <c r="I139" s="37"/>
      <c r="J139" s="37"/>
      <c r="K139" s="37" t="str">
        <f>IF(J139="","",SETUP!$C$11)</f>
        <v/>
      </c>
      <c r="L139" s="37"/>
      <c r="M139" s="37" t="str">
        <f t="shared" si="3"/>
        <v/>
      </c>
      <c r="N139" s="37"/>
      <c r="O139" s="37"/>
      <c r="P139" s="37"/>
      <c r="Q139" s="38"/>
      <c r="R139" s="38"/>
      <c r="S139" s="31"/>
      <c r="T139" s="31"/>
    </row>
    <row r="140" spans="1:20" ht="18" customHeight="1">
      <c r="A140" s="35"/>
      <c r="B140" s="37" t="s">
        <v>230</v>
      </c>
      <c r="C140" s="38"/>
      <c r="D140" s="37"/>
      <c r="E140" s="37"/>
      <c r="F140" s="31"/>
      <c r="G140" s="37"/>
      <c r="H140" s="37"/>
      <c r="I140" s="37"/>
      <c r="J140" s="37"/>
      <c r="K140" s="37" t="str">
        <f>IF(J140="","",SETUP!$C$11)</f>
        <v/>
      </c>
      <c r="L140" s="37"/>
      <c r="M140" s="37" t="str">
        <f t="shared" si="3"/>
        <v/>
      </c>
      <c r="N140" s="37"/>
      <c r="O140" s="37"/>
      <c r="P140" s="37"/>
      <c r="Q140" s="38"/>
      <c r="R140" s="38"/>
      <c r="S140" s="31"/>
      <c r="T140" s="31"/>
    </row>
    <row r="141" spans="1:20" ht="18" customHeight="1">
      <c r="A141" s="35"/>
      <c r="B141" s="37" t="s">
        <v>231</v>
      </c>
      <c r="C141" s="38"/>
      <c r="D141" s="37"/>
      <c r="E141" s="37"/>
      <c r="F141" s="31"/>
      <c r="G141" s="37"/>
      <c r="H141" s="37"/>
      <c r="I141" s="37"/>
      <c r="J141" s="37"/>
      <c r="K141" s="37" t="str">
        <f>IF(J141="","",SETUP!$C$11)</f>
        <v/>
      </c>
      <c r="L141" s="37"/>
      <c r="M141" s="37" t="str">
        <f t="shared" si="3"/>
        <v/>
      </c>
      <c r="N141" s="37"/>
      <c r="O141" s="37"/>
      <c r="P141" s="37"/>
      <c r="Q141" s="38"/>
      <c r="R141" s="38"/>
      <c r="S141" s="31"/>
      <c r="T141" s="31"/>
    </row>
    <row r="142" spans="1:20" ht="18" customHeight="1">
      <c r="A142" s="35"/>
      <c r="B142" s="37" t="s">
        <v>232</v>
      </c>
      <c r="C142" s="38"/>
      <c r="D142" s="37"/>
      <c r="E142" s="37"/>
      <c r="F142" s="31"/>
      <c r="G142" s="37"/>
      <c r="H142" s="37"/>
      <c r="I142" s="37"/>
      <c r="J142" s="37"/>
      <c r="K142" s="37" t="str">
        <f>IF(J142="","",SETUP!$C$11)</f>
        <v/>
      </c>
      <c r="L142" s="37"/>
      <c r="M142" s="37" t="str">
        <f t="shared" si="3"/>
        <v/>
      </c>
      <c r="N142" s="37"/>
      <c r="O142" s="37"/>
      <c r="P142" s="37"/>
      <c r="Q142" s="38"/>
      <c r="R142" s="38"/>
      <c r="S142" s="31"/>
      <c r="T142" s="31"/>
    </row>
    <row r="143" spans="1:20" ht="18" customHeight="1">
      <c r="A143" s="35"/>
      <c r="B143" s="37" t="s">
        <v>233</v>
      </c>
      <c r="C143" s="38"/>
      <c r="D143" s="37"/>
      <c r="E143" s="37"/>
      <c r="F143" s="31"/>
      <c r="G143" s="37"/>
      <c r="H143" s="37"/>
      <c r="I143" s="37"/>
      <c r="J143" s="37"/>
      <c r="K143" s="37" t="str">
        <f>IF(J143="","",SETUP!$C$11)</f>
        <v/>
      </c>
      <c r="L143" s="37"/>
      <c r="M143" s="37" t="str">
        <f t="shared" si="3"/>
        <v/>
      </c>
      <c r="N143" s="37"/>
      <c r="O143" s="37"/>
      <c r="P143" s="37"/>
      <c r="Q143" s="38"/>
      <c r="R143" s="38"/>
      <c r="S143" s="31"/>
      <c r="T143" s="31"/>
    </row>
    <row r="144" spans="1:20" ht="18" customHeight="1">
      <c r="A144" s="35"/>
      <c r="B144" s="37" t="s">
        <v>234</v>
      </c>
      <c r="C144" s="38"/>
      <c r="D144" s="37"/>
      <c r="E144" s="37"/>
      <c r="F144" s="31"/>
      <c r="G144" s="37"/>
      <c r="H144" s="37"/>
      <c r="I144" s="37"/>
      <c r="J144" s="37"/>
      <c r="K144" s="37" t="str">
        <f>IF(J144="","",SETUP!$C$11)</f>
        <v/>
      </c>
      <c r="L144" s="37"/>
      <c r="M144" s="37" t="str">
        <f t="shared" si="3"/>
        <v/>
      </c>
      <c r="N144" s="37"/>
      <c r="O144" s="37"/>
      <c r="P144" s="37"/>
      <c r="Q144" s="38"/>
      <c r="R144" s="38"/>
      <c r="S144" s="31"/>
      <c r="T144" s="31"/>
    </row>
    <row r="145" spans="1:20" ht="18" customHeight="1">
      <c r="A145" s="35"/>
      <c r="B145" s="37" t="s">
        <v>235</v>
      </c>
      <c r="C145" s="38"/>
      <c r="D145" s="37"/>
      <c r="E145" s="37"/>
      <c r="F145" s="31"/>
      <c r="G145" s="37"/>
      <c r="H145" s="37"/>
      <c r="I145" s="37"/>
      <c r="J145" s="37"/>
      <c r="K145" s="37" t="str">
        <f>IF(J145="","",SETUP!$C$11)</f>
        <v/>
      </c>
      <c r="L145" s="37"/>
      <c r="M145" s="37" t="str">
        <f t="shared" si="3"/>
        <v/>
      </c>
      <c r="N145" s="37"/>
      <c r="O145" s="37"/>
      <c r="P145" s="37"/>
      <c r="Q145" s="38"/>
      <c r="R145" s="38"/>
      <c r="S145" s="31"/>
      <c r="T145" s="31"/>
    </row>
    <row r="146" spans="1:20" ht="18" customHeight="1">
      <c r="A146" s="35"/>
      <c r="B146" s="37" t="s">
        <v>236</v>
      </c>
      <c r="C146" s="38"/>
      <c r="D146" s="37"/>
      <c r="E146" s="37"/>
      <c r="F146" s="31"/>
      <c r="G146" s="37"/>
      <c r="H146" s="37"/>
      <c r="I146" s="37"/>
      <c r="J146" s="37"/>
      <c r="K146" s="37" t="str">
        <f>IF(J146="","",SETUP!$C$11)</f>
        <v/>
      </c>
      <c r="L146" s="37"/>
      <c r="M146" s="37" t="str">
        <f t="shared" si="3"/>
        <v/>
      </c>
      <c r="N146" s="37"/>
      <c r="O146" s="37"/>
      <c r="P146" s="37"/>
      <c r="Q146" s="38"/>
      <c r="R146" s="38"/>
      <c r="S146" s="31"/>
      <c r="T146" s="31"/>
    </row>
    <row r="147" spans="1:20" ht="18" customHeight="1">
      <c r="A147" s="35"/>
      <c r="B147" s="37" t="s">
        <v>237</v>
      </c>
      <c r="C147" s="38"/>
      <c r="D147" s="37"/>
      <c r="E147" s="37"/>
      <c r="F147" s="31"/>
      <c r="G147" s="37"/>
      <c r="H147" s="37"/>
      <c r="I147" s="37"/>
      <c r="J147" s="37"/>
      <c r="K147" s="37" t="str">
        <f>IF(J147="","",SETUP!$C$11)</f>
        <v/>
      </c>
      <c r="L147" s="37"/>
      <c r="M147" s="37" t="str">
        <f t="shared" si="3"/>
        <v/>
      </c>
      <c r="N147" s="37"/>
      <c r="O147" s="37"/>
      <c r="P147" s="37"/>
      <c r="Q147" s="38"/>
      <c r="R147" s="38"/>
      <c r="S147" s="31"/>
      <c r="T147" s="31"/>
    </row>
    <row r="148" spans="1:20" ht="18" customHeight="1">
      <c r="A148" s="35"/>
      <c r="B148" s="37" t="s">
        <v>238</v>
      </c>
      <c r="C148" s="38"/>
      <c r="D148" s="37"/>
      <c r="E148" s="37"/>
      <c r="F148" s="31"/>
      <c r="G148" s="37"/>
      <c r="H148" s="37"/>
      <c r="I148" s="37"/>
      <c r="J148" s="37"/>
      <c r="K148" s="37" t="str">
        <f>IF(J148="","",SETUP!$C$11)</f>
        <v/>
      </c>
      <c r="L148" s="37"/>
      <c r="M148" s="37" t="str">
        <f t="shared" si="3"/>
        <v/>
      </c>
      <c r="N148" s="37"/>
      <c r="O148" s="37"/>
      <c r="P148" s="37"/>
      <c r="Q148" s="38"/>
      <c r="R148" s="38"/>
      <c r="S148" s="31"/>
      <c r="T148" s="31"/>
    </row>
    <row r="149" spans="1:20" ht="18" customHeight="1">
      <c r="A149" s="35"/>
      <c r="B149" s="37" t="s">
        <v>239</v>
      </c>
      <c r="C149" s="38"/>
      <c r="D149" s="37"/>
      <c r="E149" s="37"/>
      <c r="F149" s="31"/>
      <c r="G149" s="37"/>
      <c r="H149" s="37"/>
      <c r="I149" s="37"/>
      <c r="J149" s="37"/>
      <c r="K149" s="37" t="str">
        <f>IF(J149="","",SETUP!$C$11)</f>
        <v/>
      </c>
      <c r="L149" s="37"/>
      <c r="M149" s="37" t="str">
        <f t="shared" si="3"/>
        <v/>
      </c>
      <c r="N149" s="37"/>
      <c r="O149" s="37"/>
      <c r="P149" s="37"/>
      <c r="Q149" s="38"/>
      <c r="R149" s="38"/>
      <c r="S149" s="31"/>
      <c r="T149" s="31"/>
    </row>
    <row r="150" spans="1:20" ht="18" customHeight="1">
      <c r="A150" s="35"/>
      <c r="B150" s="37" t="s">
        <v>240</v>
      </c>
      <c r="C150" s="38"/>
      <c r="D150" s="37"/>
      <c r="E150" s="37"/>
      <c r="F150" s="31"/>
      <c r="G150" s="37"/>
      <c r="H150" s="37"/>
      <c r="I150" s="37"/>
      <c r="J150" s="37"/>
      <c r="K150" s="37" t="str">
        <f>IF(J150="","",SETUP!$C$11)</f>
        <v/>
      </c>
      <c r="L150" s="37"/>
      <c r="M150" s="37" t="str">
        <f t="shared" si="3"/>
        <v/>
      </c>
      <c r="N150" s="37"/>
      <c r="O150" s="37"/>
      <c r="P150" s="37"/>
      <c r="Q150" s="38"/>
      <c r="R150" s="38"/>
      <c r="S150" s="31"/>
      <c r="T150" s="31"/>
    </row>
    <row r="151" spans="1:20" ht="18" customHeight="1">
      <c r="A151" s="35"/>
      <c r="B151" s="37" t="s">
        <v>241</v>
      </c>
      <c r="C151" s="38"/>
      <c r="D151" s="37"/>
      <c r="E151" s="37"/>
      <c r="F151" s="31"/>
      <c r="G151" s="37"/>
      <c r="H151" s="37"/>
      <c r="I151" s="37"/>
      <c r="J151" s="37"/>
      <c r="K151" s="37" t="str">
        <f>IF(J151="","",SETUP!$C$11)</f>
        <v/>
      </c>
      <c r="L151" s="37"/>
      <c r="M151" s="37" t="str">
        <f t="shared" si="3"/>
        <v/>
      </c>
      <c r="N151" s="37"/>
      <c r="O151" s="37"/>
      <c r="P151" s="37"/>
      <c r="Q151" s="38"/>
      <c r="R151" s="38"/>
      <c r="S151" s="31"/>
      <c r="T151" s="31"/>
    </row>
    <row r="152" spans="1:20" ht="18" customHeight="1">
      <c r="A152" s="35"/>
      <c r="B152" s="37" t="s">
        <v>242</v>
      </c>
      <c r="C152" s="38"/>
      <c r="D152" s="37"/>
      <c r="E152" s="37"/>
      <c r="F152" s="31"/>
      <c r="G152" s="37"/>
      <c r="H152" s="37"/>
      <c r="I152" s="37"/>
      <c r="J152" s="37"/>
      <c r="K152" s="37" t="str">
        <f>IF(J152="","",SETUP!$C$11)</f>
        <v/>
      </c>
      <c r="L152" s="37"/>
      <c r="M152" s="37" t="str">
        <f t="shared" ref="M152:M183" si="4">IF(OR(B152="",D152=""),"",B152&amp;" — "&amp;D152)</f>
        <v/>
      </c>
      <c r="N152" s="37"/>
      <c r="O152" s="37"/>
      <c r="P152" s="37"/>
      <c r="Q152" s="38"/>
      <c r="R152" s="38"/>
      <c r="S152" s="31"/>
      <c r="T152" s="31"/>
    </row>
    <row r="153" spans="1:20" ht="18" customHeight="1">
      <c r="A153" s="35"/>
      <c r="B153" s="37" t="s">
        <v>243</v>
      </c>
      <c r="C153" s="38"/>
      <c r="D153" s="37"/>
      <c r="E153" s="37"/>
      <c r="F153" s="31"/>
      <c r="G153" s="37"/>
      <c r="H153" s="37"/>
      <c r="I153" s="37"/>
      <c r="J153" s="37"/>
      <c r="K153" s="37" t="str">
        <f>IF(J153="","",SETUP!$C$11)</f>
        <v/>
      </c>
      <c r="L153" s="37"/>
      <c r="M153" s="37" t="str">
        <f t="shared" si="4"/>
        <v/>
      </c>
      <c r="N153" s="37"/>
      <c r="O153" s="37"/>
      <c r="P153" s="37"/>
      <c r="Q153" s="38"/>
      <c r="R153" s="38"/>
      <c r="S153" s="31"/>
      <c r="T153" s="31"/>
    </row>
    <row r="154" spans="1:20" ht="18" customHeight="1">
      <c r="A154" s="35"/>
      <c r="B154" s="37" t="s">
        <v>244</v>
      </c>
      <c r="C154" s="38"/>
      <c r="D154" s="37"/>
      <c r="E154" s="37"/>
      <c r="F154" s="31"/>
      <c r="G154" s="37"/>
      <c r="H154" s="37"/>
      <c r="I154" s="37"/>
      <c r="J154" s="37"/>
      <c r="K154" s="37" t="str">
        <f>IF(J154="","",SETUP!$C$11)</f>
        <v/>
      </c>
      <c r="L154" s="37"/>
      <c r="M154" s="37" t="str">
        <f t="shared" si="4"/>
        <v/>
      </c>
      <c r="N154" s="37"/>
      <c r="O154" s="37"/>
      <c r="P154" s="37"/>
      <c r="Q154" s="38"/>
      <c r="R154" s="38"/>
      <c r="S154" s="31"/>
      <c r="T154" s="31"/>
    </row>
    <row r="155" spans="1:20" ht="18" customHeight="1">
      <c r="A155" s="35"/>
      <c r="B155" s="37" t="s">
        <v>245</v>
      </c>
      <c r="C155" s="38"/>
      <c r="D155" s="37"/>
      <c r="E155" s="37"/>
      <c r="F155" s="31"/>
      <c r="G155" s="37"/>
      <c r="H155" s="37"/>
      <c r="I155" s="37"/>
      <c r="J155" s="37"/>
      <c r="K155" s="37" t="str">
        <f>IF(J155="","",SETUP!$C$11)</f>
        <v/>
      </c>
      <c r="L155" s="37"/>
      <c r="M155" s="37" t="str">
        <f t="shared" si="4"/>
        <v/>
      </c>
      <c r="N155" s="37"/>
      <c r="O155" s="37"/>
      <c r="P155" s="37"/>
      <c r="Q155" s="38"/>
      <c r="R155" s="38"/>
      <c r="S155" s="31"/>
      <c r="T155" s="31"/>
    </row>
    <row r="156" spans="1:20" ht="18" customHeight="1">
      <c r="A156" s="35"/>
      <c r="B156" s="37" t="s">
        <v>246</v>
      </c>
      <c r="C156" s="38"/>
      <c r="D156" s="37"/>
      <c r="E156" s="37"/>
      <c r="F156" s="31"/>
      <c r="G156" s="37"/>
      <c r="H156" s="37"/>
      <c r="I156" s="37"/>
      <c r="J156" s="37"/>
      <c r="K156" s="37" t="str">
        <f>IF(J156="","",SETUP!$C$11)</f>
        <v/>
      </c>
      <c r="L156" s="37"/>
      <c r="M156" s="37" t="str">
        <f t="shared" si="4"/>
        <v/>
      </c>
      <c r="N156" s="37"/>
      <c r="O156" s="37"/>
      <c r="P156" s="37"/>
      <c r="Q156" s="38"/>
      <c r="R156" s="38"/>
      <c r="S156" s="31"/>
      <c r="T156" s="31"/>
    </row>
    <row r="157" spans="1:20" ht="18" customHeight="1">
      <c r="A157" s="35"/>
      <c r="B157" s="37" t="s">
        <v>247</v>
      </c>
      <c r="C157" s="38"/>
      <c r="D157" s="37"/>
      <c r="E157" s="37"/>
      <c r="F157" s="31"/>
      <c r="G157" s="37"/>
      <c r="H157" s="37"/>
      <c r="I157" s="37"/>
      <c r="J157" s="37"/>
      <c r="K157" s="37" t="str">
        <f>IF(J157="","",SETUP!$C$11)</f>
        <v/>
      </c>
      <c r="L157" s="37"/>
      <c r="M157" s="37" t="str">
        <f t="shared" si="4"/>
        <v/>
      </c>
      <c r="N157" s="37"/>
      <c r="O157" s="37"/>
      <c r="P157" s="37"/>
      <c r="Q157" s="38"/>
      <c r="R157" s="38"/>
      <c r="S157" s="31"/>
      <c r="T157" s="31"/>
    </row>
    <row r="158" spans="1:20" ht="18" customHeight="1">
      <c r="A158" s="35"/>
      <c r="B158" s="37" t="s">
        <v>248</v>
      </c>
      <c r="C158" s="38"/>
      <c r="D158" s="37"/>
      <c r="E158" s="37"/>
      <c r="F158" s="31"/>
      <c r="G158" s="37"/>
      <c r="H158" s="37"/>
      <c r="I158" s="37"/>
      <c r="J158" s="37"/>
      <c r="K158" s="37" t="str">
        <f>IF(J158="","",SETUP!$C$11)</f>
        <v/>
      </c>
      <c r="L158" s="37"/>
      <c r="M158" s="37" t="str">
        <f t="shared" si="4"/>
        <v/>
      </c>
      <c r="N158" s="37"/>
      <c r="O158" s="37"/>
      <c r="P158" s="37"/>
      <c r="Q158" s="38"/>
      <c r="R158" s="38"/>
      <c r="S158" s="31"/>
      <c r="T158" s="31"/>
    </row>
    <row r="159" spans="1:20" ht="18" customHeight="1">
      <c r="A159" s="35"/>
      <c r="B159" s="37" t="s">
        <v>249</v>
      </c>
      <c r="C159" s="38"/>
      <c r="D159" s="37"/>
      <c r="E159" s="37"/>
      <c r="F159" s="31"/>
      <c r="G159" s="37"/>
      <c r="H159" s="37"/>
      <c r="I159" s="37"/>
      <c r="J159" s="37"/>
      <c r="K159" s="37" t="str">
        <f>IF(J159="","",SETUP!$C$11)</f>
        <v/>
      </c>
      <c r="L159" s="37"/>
      <c r="M159" s="37" t="str">
        <f t="shared" si="4"/>
        <v/>
      </c>
      <c r="N159" s="37"/>
      <c r="O159" s="37"/>
      <c r="P159" s="37"/>
      <c r="Q159" s="38"/>
      <c r="R159" s="38"/>
      <c r="S159" s="31"/>
      <c r="T159" s="31"/>
    </row>
    <row r="160" spans="1:20" ht="18" customHeight="1">
      <c r="A160" s="35"/>
      <c r="B160" s="37" t="s">
        <v>250</v>
      </c>
      <c r="C160" s="38"/>
      <c r="D160" s="37"/>
      <c r="E160" s="37"/>
      <c r="F160" s="31"/>
      <c r="G160" s="37"/>
      <c r="H160" s="37"/>
      <c r="I160" s="37"/>
      <c r="J160" s="37"/>
      <c r="K160" s="37" t="str">
        <f>IF(J160="","",SETUP!$C$11)</f>
        <v/>
      </c>
      <c r="L160" s="37"/>
      <c r="M160" s="37" t="str">
        <f t="shared" si="4"/>
        <v/>
      </c>
      <c r="N160" s="37"/>
      <c r="O160" s="37"/>
      <c r="P160" s="37"/>
      <c r="Q160" s="38"/>
      <c r="R160" s="38"/>
      <c r="S160" s="31"/>
      <c r="T160" s="31"/>
    </row>
    <row r="161" spans="1:20" ht="18" customHeight="1">
      <c r="A161" s="35"/>
      <c r="B161" s="37" t="s">
        <v>251</v>
      </c>
      <c r="C161" s="38"/>
      <c r="D161" s="37"/>
      <c r="E161" s="37"/>
      <c r="F161" s="31"/>
      <c r="G161" s="37"/>
      <c r="H161" s="37"/>
      <c r="I161" s="37"/>
      <c r="J161" s="37"/>
      <c r="K161" s="37" t="str">
        <f>IF(J161="","",SETUP!$C$11)</f>
        <v/>
      </c>
      <c r="L161" s="37"/>
      <c r="M161" s="37" t="str">
        <f t="shared" si="4"/>
        <v/>
      </c>
      <c r="N161" s="37"/>
      <c r="O161" s="37"/>
      <c r="P161" s="37"/>
      <c r="Q161" s="38"/>
      <c r="R161" s="38"/>
      <c r="S161" s="31"/>
      <c r="T161" s="31"/>
    </row>
    <row r="162" spans="1:20" ht="18" customHeight="1">
      <c r="A162" s="35"/>
      <c r="B162" s="37" t="s">
        <v>252</v>
      </c>
      <c r="C162" s="38"/>
      <c r="D162" s="37"/>
      <c r="E162" s="37"/>
      <c r="F162" s="31"/>
      <c r="G162" s="37"/>
      <c r="H162" s="37"/>
      <c r="I162" s="37"/>
      <c r="J162" s="37"/>
      <c r="K162" s="37" t="str">
        <f>IF(J162="","",SETUP!$C$11)</f>
        <v/>
      </c>
      <c r="L162" s="37"/>
      <c r="M162" s="37" t="str">
        <f t="shared" si="4"/>
        <v/>
      </c>
      <c r="N162" s="37"/>
      <c r="O162" s="37"/>
      <c r="P162" s="37"/>
      <c r="Q162" s="38"/>
      <c r="R162" s="38"/>
      <c r="S162" s="31"/>
      <c r="T162" s="31"/>
    </row>
    <row r="163" spans="1:20" ht="18" customHeight="1">
      <c r="A163" s="35"/>
      <c r="B163" s="37" t="s">
        <v>253</v>
      </c>
      <c r="C163" s="38"/>
      <c r="D163" s="37"/>
      <c r="E163" s="37"/>
      <c r="F163" s="31"/>
      <c r="G163" s="37"/>
      <c r="H163" s="37"/>
      <c r="I163" s="37"/>
      <c r="J163" s="37"/>
      <c r="K163" s="37" t="str">
        <f>IF(J163="","",SETUP!$C$11)</f>
        <v/>
      </c>
      <c r="L163" s="37"/>
      <c r="M163" s="37" t="str">
        <f t="shared" si="4"/>
        <v/>
      </c>
      <c r="N163" s="37"/>
      <c r="O163" s="37"/>
      <c r="P163" s="37"/>
      <c r="Q163" s="38"/>
      <c r="R163" s="38"/>
      <c r="S163" s="31"/>
      <c r="T163" s="31"/>
    </row>
    <row r="164" spans="1:20" ht="18" customHeight="1">
      <c r="A164" s="35"/>
      <c r="B164" s="37" t="s">
        <v>254</v>
      </c>
      <c r="C164" s="38"/>
      <c r="D164" s="37"/>
      <c r="E164" s="37"/>
      <c r="F164" s="31"/>
      <c r="G164" s="37"/>
      <c r="H164" s="37"/>
      <c r="I164" s="37"/>
      <c r="J164" s="37"/>
      <c r="K164" s="37" t="str">
        <f>IF(J164="","",SETUP!$C$11)</f>
        <v/>
      </c>
      <c r="L164" s="37"/>
      <c r="M164" s="37" t="str">
        <f t="shared" si="4"/>
        <v/>
      </c>
      <c r="N164" s="37"/>
      <c r="O164" s="37"/>
      <c r="P164" s="37"/>
      <c r="Q164" s="38"/>
      <c r="R164" s="38"/>
      <c r="S164" s="31"/>
      <c r="T164" s="31"/>
    </row>
    <row r="165" spans="1:20" ht="18" customHeight="1">
      <c r="A165" s="35"/>
      <c r="B165" s="37" t="s">
        <v>255</v>
      </c>
      <c r="C165" s="38"/>
      <c r="D165" s="37"/>
      <c r="E165" s="37"/>
      <c r="F165" s="31"/>
      <c r="G165" s="37"/>
      <c r="H165" s="37"/>
      <c r="I165" s="37"/>
      <c r="J165" s="37"/>
      <c r="K165" s="37" t="str">
        <f>IF(J165="","",SETUP!$C$11)</f>
        <v/>
      </c>
      <c r="L165" s="37"/>
      <c r="M165" s="37" t="str">
        <f t="shared" si="4"/>
        <v/>
      </c>
      <c r="N165" s="37"/>
      <c r="O165" s="37"/>
      <c r="P165" s="37"/>
      <c r="Q165" s="38"/>
      <c r="R165" s="38"/>
      <c r="S165" s="31"/>
      <c r="T165" s="31"/>
    </row>
    <row r="166" spans="1:20" ht="18" customHeight="1">
      <c r="A166" s="35"/>
      <c r="B166" s="37" t="s">
        <v>256</v>
      </c>
      <c r="C166" s="38"/>
      <c r="D166" s="37"/>
      <c r="E166" s="37"/>
      <c r="F166" s="31"/>
      <c r="G166" s="37"/>
      <c r="H166" s="37"/>
      <c r="I166" s="37"/>
      <c r="J166" s="37"/>
      <c r="K166" s="37" t="str">
        <f>IF(J166="","",SETUP!$C$11)</f>
        <v/>
      </c>
      <c r="L166" s="37"/>
      <c r="M166" s="37" t="str">
        <f t="shared" si="4"/>
        <v/>
      </c>
      <c r="N166" s="37"/>
      <c r="O166" s="37"/>
      <c r="P166" s="37"/>
      <c r="Q166" s="38"/>
      <c r="R166" s="38"/>
      <c r="S166" s="31"/>
      <c r="T166" s="31"/>
    </row>
    <row r="167" spans="1:20" ht="18" customHeight="1">
      <c r="A167" s="35"/>
      <c r="B167" s="37" t="s">
        <v>257</v>
      </c>
      <c r="C167" s="38"/>
      <c r="D167" s="37"/>
      <c r="E167" s="37"/>
      <c r="F167" s="31"/>
      <c r="G167" s="37"/>
      <c r="H167" s="37"/>
      <c r="I167" s="37"/>
      <c r="J167" s="37"/>
      <c r="K167" s="37" t="str">
        <f>IF(J167="","",SETUP!$C$11)</f>
        <v/>
      </c>
      <c r="L167" s="37"/>
      <c r="M167" s="37" t="str">
        <f t="shared" si="4"/>
        <v/>
      </c>
      <c r="N167" s="37"/>
      <c r="O167" s="37"/>
      <c r="P167" s="37"/>
      <c r="Q167" s="38"/>
      <c r="R167" s="38"/>
      <c r="S167" s="31"/>
      <c r="T167" s="31"/>
    </row>
    <row r="168" spans="1:20" ht="18" customHeight="1">
      <c r="A168" s="35"/>
      <c r="B168" s="37" t="s">
        <v>258</v>
      </c>
      <c r="C168" s="38"/>
      <c r="D168" s="37"/>
      <c r="E168" s="37"/>
      <c r="F168" s="31"/>
      <c r="G168" s="37"/>
      <c r="H168" s="37"/>
      <c r="I168" s="37"/>
      <c r="J168" s="37"/>
      <c r="K168" s="37" t="str">
        <f>IF(J168="","",SETUP!$C$11)</f>
        <v/>
      </c>
      <c r="L168" s="37"/>
      <c r="M168" s="37" t="str">
        <f t="shared" si="4"/>
        <v/>
      </c>
      <c r="N168" s="37"/>
      <c r="O168" s="37"/>
      <c r="P168" s="37"/>
      <c r="Q168" s="38"/>
      <c r="R168" s="38"/>
      <c r="S168" s="31"/>
      <c r="T168" s="31"/>
    </row>
    <row r="169" spans="1:20" ht="18" customHeight="1">
      <c r="A169" s="35"/>
      <c r="B169" s="37" t="s">
        <v>259</v>
      </c>
      <c r="C169" s="38"/>
      <c r="D169" s="37"/>
      <c r="E169" s="37"/>
      <c r="F169" s="31"/>
      <c r="G169" s="37"/>
      <c r="H169" s="37"/>
      <c r="I169" s="37"/>
      <c r="J169" s="37"/>
      <c r="K169" s="37" t="str">
        <f>IF(J169="","",SETUP!$C$11)</f>
        <v/>
      </c>
      <c r="L169" s="37"/>
      <c r="M169" s="37" t="str">
        <f t="shared" si="4"/>
        <v/>
      </c>
      <c r="N169" s="37"/>
      <c r="O169" s="37"/>
      <c r="P169" s="37"/>
      <c r="Q169" s="38"/>
      <c r="R169" s="38"/>
      <c r="S169" s="31"/>
      <c r="T169" s="31"/>
    </row>
    <row r="170" spans="1:20" ht="18" customHeight="1">
      <c r="A170" s="35"/>
      <c r="B170" s="37" t="s">
        <v>260</v>
      </c>
      <c r="C170" s="38"/>
      <c r="D170" s="37"/>
      <c r="E170" s="37"/>
      <c r="F170" s="31"/>
      <c r="G170" s="37"/>
      <c r="H170" s="37"/>
      <c r="I170" s="37"/>
      <c r="J170" s="37"/>
      <c r="K170" s="37" t="str">
        <f>IF(J170="","",SETUP!$C$11)</f>
        <v/>
      </c>
      <c r="L170" s="37"/>
      <c r="M170" s="37" t="str">
        <f t="shared" si="4"/>
        <v/>
      </c>
      <c r="N170" s="37"/>
      <c r="O170" s="37"/>
      <c r="P170" s="37"/>
      <c r="Q170" s="38"/>
      <c r="R170" s="38"/>
      <c r="S170" s="31"/>
      <c r="T170" s="31"/>
    </row>
    <row r="171" spans="1:20" ht="18" customHeight="1">
      <c r="A171" s="35"/>
      <c r="B171" s="37" t="s">
        <v>261</v>
      </c>
      <c r="C171" s="38"/>
      <c r="D171" s="37"/>
      <c r="E171" s="37"/>
      <c r="F171" s="31"/>
      <c r="G171" s="37"/>
      <c r="H171" s="37"/>
      <c r="I171" s="37"/>
      <c r="J171" s="37"/>
      <c r="K171" s="37" t="str">
        <f>IF(J171="","",SETUP!$C$11)</f>
        <v/>
      </c>
      <c r="L171" s="37"/>
      <c r="M171" s="37" t="str">
        <f t="shared" si="4"/>
        <v/>
      </c>
      <c r="N171" s="37"/>
      <c r="O171" s="37"/>
      <c r="P171" s="37"/>
      <c r="Q171" s="38"/>
      <c r="R171" s="38"/>
      <c r="S171" s="31"/>
      <c r="T171" s="31"/>
    </row>
    <row r="172" spans="1:20" ht="18" customHeight="1">
      <c r="A172" s="35"/>
      <c r="B172" s="37" t="s">
        <v>262</v>
      </c>
      <c r="C172" s="38"/>
      <c r="D172" s="37"/>
      <c r="E172" s="37"/>
      <c r="F172" s="31"/>
      <c r="G172" s="37"/>
      <c r="H172" s="37"/>
      <c r="I172" s="37"/>
      <c r="J172" s="37"/>
      <c r="K172" s="37" t="str">
        <f>IF(J172="","",SETUP!$C$11)</f>
        <v/>
      </c>
      <c r="L172" s="37"/>
      <c r="M172" s="37" t="str">
        <f t="shared" si="4"/>
        <v/>
      </c>
      <c r="N172" s="37"/>
      <c r="O172" s="37"/>
      <c r="P172" s="37"/>
      <c r="Q172" s="38"/>
      <c r="R172" s="38"/>
      <c r="S172" s="31"/>
      <c r="T172" s="31"/>
    </row>
    <row r="173" spans="1:20" ht="18" customHeight="1">
      <c r="A173" s="35"/>
      <c r="B173" s="37" t="s">
        <v>263</v>
      </c>
      <c r="C173" s="38"/>
      <c r="D173" s="37"/>
      <c r="E173" s="37"/>
      <c r="F173" s="31"/>
      <c r="G173" s="37"/>
      <c r="H173" s="37"/>
      <c r="I173" s="37"/>
      <c r="J173" s="37"/>
      <c r="K173" s="37" t="str">
        <f>IF(J173="","",SETUP!$C$11)</f>
        <v/>
      </c>
      <c r="L173" s="37"/>
      <c r="M173" s="37" t="str">
        <f t="shared" si="4"/>
        <v/>
      </c>
      <c r="N173" s="37"/>
      <c r="O173" s="37"/>
      <c r="P173" s="37"/>
      <c r="Q173" s="38"/>
      <c r="R173" s="38"/>
      <c r="S173" s="31"/>
      <c r="T173" s="31"/>
    </row>
    <row r="174" spans="1:20" ht="18" customHeight="1">
      <c r="A174" s="35"/>
      <c r="B174" s="37" t="s">
        <v>264</v>
      </c>
      <c r="C174" s="38"/>
      <c r="D174" s="37"/>
      <c r="E174" s="37"/>
      <c r="F174" s="31"/>
      <c r="G174" s="37"/>
      <c r="H174" s="37"/>
      <c r="I174" s="37"/>
      <c r="J174" s="37"/>
      <c r="K174" s="37" t="str">
        <f>IF(J174="","",SETUP!$C$11)</f>
        <v/>
      </c>
      <c r="L174" s="37"/>
      <c r="M174" s="37" t="str">
        <f t="shared" si="4"/>
        <v/>
      </c>
      <c r="N174" s="37"/>
      <c r="O174" s="37"/>
      <c r="P174" s="37"/>
      <c r="Q174" s="38"/>
      <c r="R174" s="38"/>
      <c r="S174" s="31"/>
      <c r="T174" s="31"/>
    </row>
    <row r="175" spans="1:20" ht="18" customHeight="1">
      <c r="A175" s="35"/>
      <c r="B175" s="37" t="s">
        <v>265</v>
      </c>
      <c r="C175" s="38"/>
      <c r="D175" s="37"/>
      <c r="E175" s="37"/>
      <c r="F175" s="31"/>
      <c r="G175" s="37"/>
      <c r="H175" s="37"/>
      <c r="I175" s="37"/>
      <c r="J175" s="37"/>
      <c r="K175" s="37" t="str">
        <f>IF(J175="","",SETUP!$C$11)</f>
        <v/>
      </c>
      <c r="L175" s="37"/>
      <c r="M175" s="37" t="str">
        <f t="shared" si="4"/>
        <v/>
      </c>
      <c r="N175" s="37"/>
      <c r="O175" s="37"/>
      <c r="P175" s="37"/>
      <c r="Q175" s="38"/>
      <c r="R175" s="38"/>
      <c r="S175" s="31"/>
      <c r="T175" s="31"/>
    </row>
    <row r="176" spans="1:20" ht="18" customHeight="1">
      <c r="A176" s="35"/>
      <c r="B176" s="37" t="s">
        <v>266</v>
      </c>
      <c r="C176" s="38"/>
      <c r="D176" s="37"/>
      <c r="E176" s="37"/>
      <c r="F176" s="31"/>
      <c r="G176" s="37"/>
      <c r="H176" s="37"/>
      <c r="I176" s="37"/>
      <c r="J176" s="37"/>
      <c r="K176" s="37" t="str">
        <f>IF(J176="","",SETUP!$C$11)</f>
        <v/>
      </c>
      <c r="L176" s="37"/>
      <c r="M176" s="37" t="str">
        <f t="shared" si="4"/>
        <v/>
      </c>
      <c r="N176" s="37"/>
      <c r="O176" s="37"/>
      <c r="P176" s="37"/>
      <c r="Q176" s="38"/>
      <c r="R176" s="38"/>
      <c r="S176" s="31"/>
      <c r="T176" s="31"/>
    </row>
    <row r="177" spans="1:20" ht="18" customHeight="1">
      <c r="A177" s="35"/>
      <c r="B177" s="37" t="s">
        <v>267</v>
      </c>
      <c r="C177" s="38"/>
      <c r="D177" s="37"/>
      <c r="E177" s="37"/>
      <c r="F177" s="31"/>
      <c r="G177" s="37"/>
      <c r="H177" s="37"/>
      <c r="I177" s="37"/>
      <c r="J177" s="37"/>
      <c r="K177" s="37" t="str">
        <f>IF(J177="","",SETUP!$C$11)</f>
        <v/>
      </c>
      <c r="L177" s="37"/>
      <c r="M177" s="37" t="str">
        <f t="shared" si="4"/>
        <v/>
      </c>
      <c r="N177" s="37"/>
      <c r="O177" s="37"/>
      <c r="P177" s="37"/>
      <c r="Q177" s="38"/>
      <c r="R177" s="38"/>
      <c r="S177" s="31"/>
      <c r="T177" s="31"/>
    </row>
    <row r="178" spans="1:20" ht="18" customHeight="1">
      <c r="A178" s="35"/>
      <c r="B178" s="37" t="s">
        <v>268</v>
      </c>
      <c r="C178" s="38"/>
      <c r="D178" s="37"/>
      <c r="E178" s="37"/>
      <c r="F178" s="31"/>
      <c r="G178" s="37"/>
      <c r="H178" s="37"/>
      <c r="I178" s="37"/>
      <c r="J178" s="37"/>
      <c r="K178" s="37" t="str">
        <f>IF(J178="","",SETUP!$C$11)</f>
        <v/>
      </c>
      <c r="L178" s="37"/>
      <c r="M178" s="37" t="str">
        <f t="shared" si="4"/>
        <v/>
      </c>
      <c r="N178" s="37"/>
      <c r="O178" s="37"/>
      <c r="P178" s="37"/>
      <c r="Q178" s="38"/>
      <c r="R178" s="38"/>
      <c r="S178" s="31"/>
      <c r="T178" s="31"/>
    </row>
    <row r="179" spans="1:20" ht="18" customHeight="1">
      <c r="A179" s="35"/>
      <c r="B179" s="37" t="s">
        <v>269</v>
      </c>
      <c r="C179" s="38"/>
      <c r="D179" s="37"/>
      <c r="E179" s="37"/>
      <c r="F179" s="31"/>
      <c r="G179" s="37"/>
      <c r="H179" s="37"/>
      <c r="I179" s="37"/>
      <c r="J179" s="37"/>
      <c r="K179" s="37" t="str">
        <f>IF(J179="","",SETUP!$C$11)</f>
        <v/>
      </c>
      <c r="L179" s="37"/>
      <c r="M179" s="37" t="str">
        <f t="shared" si="4"/>
        <v/>
      </c>
      <c r="N179" s="37"/>
      <c r="O179" s="37"/>
      <c r="P179" s="37"/>
      <c r="Q179" s="38"/>
      <c r="R179" s="38"/>
      <c r="S179" s="31"/>
      <c r="T179" s="31"/>
    </row>
    <row r="180" spans="1:20" ht="18" customHeight="1">
      <c r="A180" s="35"/>
      <c r="B180" s="37" t="s">
        <v>270</v>
      </c>
      <c r="C180" s="38"/>
      <c r="D180" s="37"/>
      <c r="E180" s="37"/>
      <c r="F180" s="31"/>
      <c r="G180" s="37"/>
      <c r="H180" s="37"/>
      <c r="I180" s="37"/>
      <c r="J180" s="37"/>
      <c r="K180" s="37" t="str">
        <f>IF(J180="","",SETUP!$C$11)</f>
        <v/>
      </c>
      <c r="L180" s="37"/>
      <c r="M180" s="37" t="str">
        <f t="shared" si="4"/>
        <v/>
      </c>
      <c r="N180" s="37"/>
      <c r="O180" s="37"/>
      <c r="P180" s="37"/>
      <c r="Q180" s="38"/>
      <c r="R180" s="38"/>
      <c r="S180" s="31"/>
      <c r="T180" s="31"/>
    </row>
    <row r="181" spans="1:20" ht="18" customHeight="1">
      <c r="A181" s="35"/>
      <c r="B181" s="37" t="s">
        <v>271</v>
      </c>
      <c r="C181" s="38"/>
      <c r="D181" s="37"/>
      <c r="E181" s="37"/>
      <c r="F181" s="31"/>
      <c r="G181" s="37"/>
      <c r="H181" s="37"/>
      <c r="I181" s="37"/>
      <c r="J181" s="37"/>
      <c r="K181" s="37" t="str">
        <f>IF(J181="","",SETUP!$C$11)</f>
        <v/>
      </c>
      <c r="L181" s="37"/>
      <c r="M181" s="37" t="str">
        <f t="shared" si="4"/>
        <v/>
      </c>
      <c r="N181" s="37"/>
      <c r="O181" s="37"/>
      <c r="P181" s="37"/>
      <c r="Q181" s="38"/>
      <c r="R181" s="38"/>
      <c r="S181" s="31"/>
      <c r="T181" s="31"/>
    </row>
    <row r="182" spans="1:20" ht="18" customHeight="1">
      <c r="A182" s="35"/>
      <c r="B182" s="37" t="s">
        <v>272</v>
      </c>
      <c r="C182" s="38"/>
      <c r="D182" s="37"/>
      <c r="E182" s="37"/>
      <c r="F182" s="31"/>
      <c r="G182" s="37"/>
      <c r="H182" s="37"/>
      <c r="I182" s="37"/>
      <c r="J182" s="37"/>
      <c r="K182" s="37" t="str">
        <f>IF(J182="","",SETUP!$C$11)</f>
        <v/>
      </c>
      <c r="L182" s="37"/>
      <c r="M182" s="37" t="str">
        <f t="shared" si="4"/>
        <v/>
      </c>
      <c r="N182" s="37"/>
      <c r="O182" s="37"/>
      <c r="P182" s="37"/>
      <c r="Q182" s="38"/>
      <c r="R182" s="38"/>
      <c r="S182" s="31"/>
      <c r="T182" s="31"/>
    </row>
    <row r="183" spans="1:20" ht="18" customHeight="1">
      <c r="A183" s="35"/>
      <c r="B183" s="37" t="s">
        <v>273</v>
      </c>
      <c r="C183" s="38"/>
      <c r="D183" s="37"/>
      <c r="E183" s="37"/>
      <c r="F183" s="31"/>
      <c r="G183" s="37"/>
      <c r="H183" s="37"/>
      <c r="I183" s="37"/>
      <c r="J183" s="37"/>
      <c r="K183" s="37" t="str">
        <f>IF(J183="","",SETUP!$C$11)</f>
        <v/>
      </c>
      <c r="L183" s="37"/>
      <c r="M183" s="37" t="str">
        <f t="shared" si="4"/>
        <v/>
      </c>
      <c r="N183" s="37"/>
      <c r="O183" s="37"/>
      <c r="P183" s="37"/>
      <c r="Q183" s="38"/>
      <c r="R183" s="38"/>
      <c r="S183" s="31"/>
      <c r="T183" s="31"/>
    </row>
    <row r="184" spans="1:20" ht="18" customHeight="1">
      <c r="A184" s="35"/>
      <c r="B184" s="37" t="s">
        <v>274</v>
      </c>
      <c r="C184" s="38"/>
      <c r="D184" s="37"/>
      <c r="E184" s="37"/>
      <c r="F184" s="31"/>
      <c r="G184" s="37"/>
      <c r="H184" s="37"/>
      <c r="I184" s="37"/>
      <c r="J184" s="37"/>
      <c r="K184" s="37" t="str">
        <f>IF(J184="","",SETUP!$C$11)</f>
        <v/>
      </c>
      <c r="L184" s="37"/>
      <c r="M184" s="37" t="str">
        <f t="shared" ref="M184:M215" si="5">IF(OR(B184="",D184=""),"",B184&amp;" — "&amp;D184)</f>
        <v/>
      </c>
      <c r="N184" s="37"/>
      <c r="O184" s="37"/>
      <c r="P184" s="37"/>
      <c r="Q184" s="38"/>
      <c r="R184" s="38"/>
      <c r="S184" s="31"/>
      <c r="T184" s="31"/>
    </row>
    <row r="185" spans="1:20" ht="18" customHeight="1">
      <c r="A185" s="35"/>
      <c r="B185" s="37" t="s">
        <v>275</v>
      </c>
      <c r="C185" s="38"/>
      <c r="D185" s="37"/>
      <c r="E185" s="37"/>
      <c r="F185" s="31"/>
      <c r="G185" s="37"/>
      <c r="H185" s="37"/>
      <c r="I185" s="37"/>
      <c r="J185" s="37"/>
      <c r="K185" s="37" t="str">
        <f>IF(J185="","",SETUP!$C$11)</f>
        <v/>
      </c>
      <c r="L185" s="37"/>
      <c r="M185" s="37" t="str">
        <f t="shared" si="5"/>
        <v/>
      </c>
      <c r="N185" s="37"/>
      <c r="O185" s="37"/>
      <c r="P185" s="37"/>
      <c r="Q185" s="38"/>
      <c r="R185" s="38"/>
      <c r="S185" s="31"/>
      <c r="T185" s="31"/>
    </row>
    <row r="186" spans="1:20" ht="18" customHeight="1">
      <c r="A186" s="35"/>
      <c r="B186" s="37" t="s">
        <v>276</v>
      </c>
      <c r="C186" s="38"/>
      <c r="D186" s="37"/>
      <c r="E186" s="37"/>
      <c r="F186" s="31"/>
      <c r="G186" s="37"/>
      <c r="H186" s="37"/>
      <c r="I186" s="37"/>
      <c r="J186" s="37"/>
      <c r="K186" s="37" t="str">
        <f>IF(J186="","",SETUP!$C$11)</f>
        <v/>
      </c>
      <c r="L186" s="37"/>
      <c r="M186" s="37" t="str">
        <f t="shared" si="5"/>
        <v/>
      </c>
      <c r="N186" s="37"/>
      <c r="O186" s="37"/>
      <c r="P186" s="37"/>
      <c r="Q186" s="38"/>
      <c r="R186" s="38"/>
      <c r="S186" s="31"/>
      <c r="T186" s="31"/>
    </row>
    <row r="187" spans="1:20" ht="18" customHeight="1">
      <c r="A187" s="35"/>
      <c r="B187" s="37" t="s">
        <v>277</v>
      </c>
      <c r="C187" s="38"/>
      <c r="D187" s="37"/>
      <c r="E187" s="37"/>
      <c r="F187" s="31"/>
      <c r="G187" s="37"/>
      <c r="H187" s="37"/>
      <c r="I187" s="37"/>
      <c r="J187" s="37"/>
      <c r="K187" s="37" t="str">
        <f>IF(J187="","",SETUP!$C$11)</f>
        <v/>
      </c>
      <c r="L187" s="37"/>
      <c r="M187" s="37" t="str">
        <f t="shared" si="5"/>
        <v/>
      </c>
      <c r="N187" s="37"/>
      <c r="O187" s="37"/>
      <c r="P187" s="37"/>
      <c r="Q187" s="38"/>
      <c r="R187" s="38"/>
      <c r="S187" s="31"/>
      <c r="T187" s="31"/>
    </row>
    <row r="188" spans="1:20" ht="18" customHeight="1">
      <c r="A188" s="35"/>
      <c r="B188" s="37" t="s">
        <v>278</v>
      </c>
      <c r="C188" s="38"/>
      <c r="D188" s="37"/>
      <c r="E188" s="37"/>
      <c r="F188" s="31"/>
      <c r="G188" s="37"/>
      <c r="H188" s="37"/>
      <c r="I188" s="37"/>
      <c r="J188" s="37"/>
      <c r="K188" s="37" t="str">
        <f>IF(J188="","",SETUP!$C$11)</f>
        <v/>
      </c>
      <c r="L188" s="37"/>
      <c r="M188" s="37" t="str">
        <f t="shared" si="5"/>
        <v/>
      </c>
      <c r="N188" s="37"/>
      <c r="O188" s="37"/>
      <c r="P188" s="37"/>
      <c r="Q188" s="38"/>
      <c r="R188" s="38"/>
      <c r="S188" s="31"/>
      <c r="T188" s="31"/>
    </row>
    <row r="189" spans="1:20" ht="18" customHeight="1">
      <c r="A189" s="35"/>
      <c r="B189" s="37" t="s">
        <v>279</v>
      </c>
      <c r="C189" s="38"/>
      <c r="D189" s="37"/>
      <c r="E189" s="37"/>
      <c r="F189" s="31"/>
      <c r="G189" s="37"/>
      <c r="H189" s="37"/>
      <c r="I189" s="37"/>
      <c r="J189" s="37"/>
      <c r="K189" s="37" t="str">
        <f>IF(J189="","",SETUP!$C$11)</f>
        <v/>
      </c>
      <c r="L189" s="37"/>
      <c r="M189" s="37" t="str">
        <f t="shared" si="5"/>
        <v/>
      </c>
      <c r="N189" s="37"/>
      <c r="O189" s="37"/>
      <c r="P189" s="37"/>
      <c r="Q189" s="38"/>
      <c r="R189" s="38"/>
      <c r="S189" s="31"/>
      <c r="T189" s="31"/>
    </row>
    <row r="190" spans="1:20" ht="18" customHeight="1">
      <c r="A190" s="35"/>
      <c r="B190" s="37" t="s">
        <v>280</v>
      </c>
      <c r="C190" s="38"/>
      <c r="D190" s="37"/>
      <c r="E190" s="37"/>
      <c r="F190" s="31"/>
      <c r="G190" s="37"/>
      <c r="H190" s="37"/>
      <c r="I190" s="37"/>
      <c r="J190" s="37"/>
      <c r="K190" s="37" t="str">
        <f>IF(J190="","",SETUP!$C$11)</f>
        <v/>
      </c>
      <c r="L190" s="37"/>
      <c r="M190" s="37" t="str">
        <f t="shared" si="5"/>
        <v/>
      </c>
      <c r="N190" s="37"/>
      <c r="O190" s="37"/>
      <c r="P190" s="37"/>
      <c r="Q190" s="38"/>
      <c r="R190" s="38"/>
      <c r="S190" s="31"/>
      <c r="T190" s="31"/>
    </row>
    <row r="191" spans="1:20" ht="18" customHeight="1">
      <c r="A191" s="35"/>
      <c r="B191" s="37" t="s">
        <v>281</v>
      </c>
      <c r="C191" s="38"/>
      <c r="D191" s="37"/>
      <c r="E191" s="37"/>
      <c r="F191" s="31"/>
      <c r="G191" s="37"/>
      <c r="H191" s="37"/>
      <c r="I191" s="37"/>
      <c r="J191" s="37"/>
      <c r="K191" s="37" t="str">
        <f>IF(J191="","",SETUP!$C$11)</f>
        <v/>
      </c>
      <c r="L191" s="37"/>
      <c r="M191" s="37" t="str">
        <f t="shared" si="5"/>
        <v/>
      </c>
      <c r="N191" s="37"/>
      <c r="O191" s="37"/>
      <c r="P191" s="37"/>
      <c r="Q191" s="38"/>
      <c r="R191" s="38"/>
      <c r="S191" s="31"/>
      <c r="T191" s="31"/>
    </row>
    <row r="192" spans="1:20" ht="18" customHeight="1">
      <c r="A192" s="35"/>
      <c r="B192" s="37" t="s">
        <v>282</v>
      </c>
      <c r="C192" s="38"/>
      <c r="D192" s="37"/>
      <c r="E192" s="37"/>
      <c r="F192" s="31"/>
      <c r="G192" s="37"/>
      <c r="H192" s="37"/>
      <c r="I192" s="37"/>
      <c r="J192" s="37"/>
      <c r="K192" s="37" t="str">
        <f>IF(J192="","",SETUP!$C$11)</f>
        <v/>
      </c>
      <c r="L192" s="37"/>
      <c r="M192" s="37" t="str">
        <f t="shared" si="5"/>
        <v/>
      </c>
      <c r="N192" s="37"/>
      <c r="O192" s="37"/>
      <c r="P192" s="37"/>
      <c r="Q192" s="38"/>
      <c r="R192" s="38"/>
      <c r="S192" s="31"/>
      <c r="T192" s="31"/>
    </row>
    <row r="193" spans="1:20" ht="18" customHeight="1">
      <c r="A193" s="35"/>
      <c r="B193" s="37" t="s">
        <v>283</v>
      </c>
      <c r="C193" s="38"/>
      <c r="D193" s="37"/>
      <c r="E193" s="37"/>
      <c r="F193" s="31"/>
      <c r="G193" s="37"/>
      <c r="H193" s="37"/>
      <c r="I193" s="37"/>
      <c r="J193" s="37"/>
      <c r="K193" s="37" t="str">
        <f>IF(J193="","",SETUP!$C$11)</f>
        <v/>
      </c>
      <c r="L193" s="37"/>
      <c r="M193" s="37" t="str">
        <f t="shared" si="5"/>
        <v/>
      </c>
      <c r="N193" s="37"/>
      <c r="O193" s="37"/>
      <c r="P193" s="37"/>
      <c r="Q193" s="38"/>
      <c r="R193" s="38"/>
      <c r="S193" s="31"/>
      <c r="T193" s="31"/>
    </row>
    <row r="194" spans="1:20" ht="18" customHeight="1">
      <c r="A194" s="35"/>
      <c r="B194" s="37" t="s">
        <v>284</v>
      </c>
      <c r="C194" s="38"/>
      <c r="D194" s="37"/>
      <c r="E194" s="37"/>
      <c r="F194" s="31"/>
      <c r="G194" s="37"/>
      <c r="H194" s="37"/>
      <c r="I194" s="37"/>
      <c r="J194" s="37"/>
      <c r="K194" s="37" t="str">
        <f>IF(J194="","",SETUP!$C$11)</f>
        <v/>
      </c>
      <c r="L194" s="37"/>
      <c r="M194" s="37" t="str">
        <f t="shared" si="5"/>
        <v/>
      </c>
      <c r="N194" s="37"/>
      <c r="O194" s="37"/>
      <c r="P194" s="37"/>
      <c r="Q194" s="38"/>
      <c r="R194" s="38"/>
      <c r="S194" s="31"/>
      <c r="T194" s="31"/>
    </row>
    <row r="195" spans="1:20" ht="18" customHeight="1">
      <c r="A195" s="35"/>
      <c r="B195" s="37" t="s">
        <v>285</v>
      </c>
      <c r="C195" s="38"/>
      <c r="D195" s="37"/>
      <c r="E195" s="37"/>
      <c r="F195" s="31"/>
      <c r="G195" s="37"/>
      <c r="H195" s="37"/>
      <c r="I195" s="37"/>
      <c r="J195" s="37"/>
      <c r="K195" s="37" t="str">
        <f>IF(J195="","",SETUP!$C$11)</f>
        <v/>
      </c>
      <c r="L195" s="37"/>
      <c r="M195" s="37" t="str">
        <f t="shared" si="5"/>
        <v/>
      </c>
      <c r="N195" s="37"/>
      <c r="O195" s="37"/>
      <c r="P195" s="37"/>
      <c r="Q195" s="38"/>
      <c r="R195" s="38"/>
      <c r="S195" s="31"/>
      <c r="T195" s="31"/>
    </row>
    <row r="196" spans="1:20" ht="18" customHeight="1">
      <c r="A196" s="35"/>
      <c r="B196" s="37" t="s">
        <v>286</v>
      </c>
      <c r="C196" s="38"/>
      <c r="D196" s="37"/>
      <c r="E196" s="37"/>
      <c r="F196" s="31"/>
      <c r="G196" s="37"/>
      <c r="H196" s="37"/>
      <c r="I196" s="37"/>
      <c r="J196" s="37"/>
      <c r="K196" s="37" t="str">
        <f>IF(J196="","",SETUP!$C$11)</f>
        <v/>
      </c>
      <c r="L196" s="37"/>
      <c r="M196" s="37" t="str">
        <f t="shared" si="5"/>
        <v/>
      </c>
      <c r="N196" s="37"/>
      <c r="O196" s="37"/>
      <c r="P196" s="37"/>
      <c r="Q196" s="38"/>
      <c r="R196" s="38"/>
      <c r="S196" s="31"/>
      <c r="T196" s="31"/>
    </row>
    <row r="197" spans="1:20" ht="18" customHeight="1">
      <c r="A197" s="35"/>
      <c r="B197" s="37" t="s">
        <v>287</v>
      </c>
      <c r="C197" s="38"/>
      <c r="D197" s="37"/>
      <c r="E197" s="37"/>
      <c r="F197" s="31"/>
      <c r="G197" s="37"/>
      <c r="H197" s="37"/>
      <c r="I197" s="37"/>
      <c r="J197" s="37"/>
      <c r="K197" s="37" t="str">
        <f>IF(J197="","",SETUP!$C$11)</f>
        <v/>
      </c>
      <c r="L197" s="37"/>
      <c r="M197" s="37" t="str">
        <f t="shared" si="5"/>
        <v/>
      </c>
      <c r="N197" s="37"/>
      <c r="O197" s="37"/>
      <c r="P197" s="37"/>
      <c r="Q197" s="38"/>
      <c r="R197" s="38"/>
      <c r="S197" s="31"/>
      <c r="T197" s="31"/>
    </row>
    <row r="198" spans="1:20" ht="18" customHeight="1">
      <c r="A198" s="35"/>
      <c r="B198" s="37" t="s">
        <v>288</v>
      </c>
      <c r="C198" s="38"/>
      <c r="D198" s="37"/>
      <c r="E198" s="37"/>
      <c r="F198" s="31"/>
      <c r="G198" s="37"/>
      <c r="H198" s="37"/>
      <c r="I198" s="37"/>
      <c r="J198" s="37"/>
      <c r="K198" s="37" t="str">
        <f>IF(J198="","",SETUP!$C$11)</f>
        <v/>
      </c>
      <c r="L198" s="37"/>
      <c r="M198" s="37" t="str">
        <f t="shared" si="5"/>
        <v/>
      </c>
      <c r="N198" s="37"/>
      <c r="O198" s="37"/>
      <c r="P198" s="37"/>
      <c r="Q198" s="38"/>
      <c r="R198" s="38"/>
      <c r="S198" s="31"/>
      <c r="T198" s="31"/>
    </row>
    <row r="199" spans="1:20" ht="18" customHeight="1">
      <c r="A199" s="35"/>
      <c r="B199" s="37" t="s">
        <v>289</v>
      </c>
      <c r="C199" s="38"/>
      <c r="D199" s="37"/>
      <c r="E199" s="37"/>
      <c r="F199" s="31"/>
      <c r="G199" s="37"/>
      <c r="H199" s="37"/>
      <c r="I199" s="37"/>
      <c r="J199" s="37"/>
      <c r="K199" s="37" t="str">
        <f>IF(J199="","",SETUP!$C$11)</f>
        <v/>
      </c>
      <c r="L199" s="37"/>
      <c r="M199" s="37" t="str">
        <f t="shared" si="5"/>
        <v/>
      </c>
      <c r="N199" s="37"/>
      <c r="O199" s="37"/>
      <c r="P199" s="37"/>
      <c r="Q199" s="38"/>
      <c r="R199" s="38"/>
      <c r="S199" s="31"/>
      <c r="T199" s="31"/>
    </row>
    <row r="200" spans="1:20" ht="18" customHeight="1">
      <c r="A200" s="35"/>
      <c r="B200" s="37" t="s">
        <v>290</v>
      </c>
      <c r="C200" s="38"/>
      <c r="D200" s="37"/>
      <c r="E200" s="37"/>
      <c r="F200" s="31"/>
      <c r="G200" s="37"/>
      <c r="H200" s="37"/>
      <c r="I200" s="37"/>
      <c r="J200" s="37"/>
      <c r="K200" s="37" t="str">
        <f>IF(J200="","",SETUP!$C$11)</f>
        <v/>
      </c>
      <c r="L200" s="37"/>
      <c r="M200" s="37" t="str">
        <f t="shared" si="5"/>
        <v/>
      </c>
      <c r="N200" s="37"/>
      <c r="O200" s="37"/>
      <c r="P200" s="37"/>
      <c r="Q200" s="38"/>
      <c r="R200" s="38"/>
      <c r="S200" s="31"/>
      <c r="T200" s="31"/>
    </row>
    <row r="201" spans="1:20" ht="18" customHeight="1">
      <c r="A201" s="35"/>
      <c r="B201" s="37" t="s">
        <v>291</v>
      </c>
      <c r="C201" s="38"/>
      <c r="D201" s="37"/>
      <c r="E201" s="37"/>
      <c r="F201" s="31"/>
      <c r="G201" s="37"/>
      <c r="H201" s="37"/>
      <c r="I201" s="37"/>
      <c r="J201" s="37"/>
      <c r="K201" s="37" t="str">
        <f>IF(J201="","",SETUP!$C$11)</f>
        <v/>
      </c>
      <c r="L201" s="37"/>
      <c r="M201" s="37" t="str">
        <f t="shared" si="5"/>
        <v/>
      </c>
      <c r="N201" s="37"/>
      <c r="O201" s="37"/>
      <c r="P201" s="37"/>
      <c r="Q201" s="38"/>
      <c r="R201" s="38"/>
      <c r="S201" s="31"/>
      <c r="T201" s="31"/>
    </row>
    <row r="202" spans="1:20" ht="18" customHeight="1">
      <c r="A202" s="35"/>
      <c r="B202" s="37" t="s">
        <v>292</v>
      </c>
      <c r="C202" s="38"/>
      <c r="D202" s="37"/>
      <c r="E202" s="37"/>
      <c r="F202" s="31"/>
      <c r="G202" s="37"/>
      <c r="H202" s="37"/>
      <c r="I202" s="37"/>
      <c r="J202" s="37"/>
      <c r="K202" s="37" t="str">
        <f>IF(J202="","",SETUP!$C$11)</f>
        <v/>
      </c>
      <c r="L202" s="37"/>
      <c r="M202" s="37" t="str">
        <f t="shared" si="5"/>
        <v/>
      </c>
      <c r="N202" s="37"/>
      <c r="O202" s="37"/>
      <c r="P202" s="37"/>
      <c r="Q202" s="38"/>
      <c r="R202" s="38"/>
      <c r="S202" s="31"/>
      <c r="T202" s="31"/>
    </row>
    <row r="203" spans="1:20" ht="18" customHeight="1">
      <c r="A203" s="35"/>
      <c r="B203" s="37" t="s">
        <v>293</v>
      </c>
      <c r="C203" s="38"/>
      <c r="D203" s="37"/>
      <c r="E203" s="37"/>
      <c r="F203" s="31"/>
      <c r="G203" s="37"/>
      <c r="H203" s="37"/>
      <c r="I203" s="37"/>
      <c r="J203" s="37"/>
      <c r="K203" s="37" t="str">
        <f>IF(J203="","",SETUP!$C$11)</f>
        <v/>
      </c>
      <c r="L203" s="37"/>
      <c r="M203" s="37" t="str">
        <f t="shared" si="5"/>
        <v/>
      </c>
      <c r="N203" s="37"/>
      <c r="O203" s="37"/>
      <c r="P203" s="37"/>
      <c r="Q203" s="38"/>
      <c r="R203" s="38"/>
      <c r="S203" s="31"/>
      <c r="T203" s="31"/>
    </row>
    <row r="204" spans="1:20" ht="18" customHeight="1">
      <c r="A204" s="35"/>
      <c r="B204" s="37" t="s">
        <v>294</v>
      </c>
      <c r="C204" s="38"/>
      <c r="D204" s="37"/>
      <c r="E204" s="37"/>
      <c r="F204" s="31"/>
      <c r="G204" s="37"/>
      <c r="H204" s="37"/>
      <c r="I204" s="37"/>
      <c r="J204" s="37"/>
      <c r="K204" s="37" t="str">
        <f>IF(J204="","",SETUP!$C$11)</f>
        <v/>
      </c>
      <c r="L204" s="37"/>
      <c r="M204" s="37" t="str">
        <f t="shared" si="5"/>
        <v/>
      </c>
      <c r="N204" s="37"/>
      <c r="O204" s="37"/>
      <c r="P204" s="37"/>
      <c r="Q204" s="38"/>
      <c r="R204" s="38"/>
      <c r="S204" s="31"/>
      <c r="T204" s="31"/>
    </row>
    <row r="205" spans="1:20" ht="18" customHeight="1">
      <c r="A205" s="35"/>
      <c r="B205" s="37" t="s">
        <v>295</v>
      </c>
      <c r="C205" s="38"/>
      <c r="D205" s="37"/>
      <c r="E205" s="37"/>
      <c r="F205" s="31"/>
      <c r="G205" s="37"/>
      <c r="H205" s="37"/>
      <c r="I205" s="37"/>
      <c r="J205" s="37"/>
      <c r="K205" s="37" t="str">
        <f>IF(J205="","",SETUP!$C$11)</f>
        <v/>
      </c>
      <c r="L205" s="37"/>
      <c r="M205" s="37" t="str">
        <f t="shared" si="5"/>
        <v/>
      </c>
      <c r="N205" s="37"/>
      <c r="O205" s="37"/>
      <c r="P205" s="37"/>
      <c r="Q205" s="38"/>
      <c r="R205" s="38"/>
      <c r="S205" s="31"/>
      <c r="T205" s="31"/>
    </row>
    <row r="206" spans="1:20" ht="18" customHeight="1">
      <c r="A206" s="35"/>
      <c r="B206" s="37" t="s">
        <v>296</v>
      </c>
      <c r="C206" s="38"/>
      <c r="D206" s="37"/>
      <c r="E206" s="37"/>
      <c r="F206" s="31"/>
      <c r="G206" s="37"/>
      <c r="H206" s="37"/>
      <c r="I206" s="37"/>
      <c r="J206" s="37"/>
      <c r="K206" s="37" t="str">
        <f>IF(J206="","",SETUP!$C$11)</f>
        <v/>
      </c>
      <c r="L206" s="37"/>
      <c r="M206" s="37" t="str">
        <f t="shared" si="5"/>
        <v/>
      </c>
      <c r="N206" s="37"/>
      <c r="O206" s="37"/>
      <c r="P206" s="37"/>
      <c r="Q206" s="38"/>
      <c r="R206" s="38"/>
      <c r="S206" s="31"/>
      <c r="T206" s="31"/>
    </row>
    <row r="207" spans="1:20" ht="18" customHeight="1">
      <c r="A207" s="35"/>
      <c r="B207" s="37" t="s">
        <v>297</v>
      </c>
      <c r="C207" s="38"/>
      <c r="D207" s="37"/>
      <c r="E207" s="37"/>
      <c r="F207" s="31"/>
      <c r="G207" s="37"/>
      <c r="H207" s="37"/>
      <c r="I207" s="37"/>
      <c r="J207" s="37"/>
      <c r="K207" s="37" t="str">
        <f>IF(J207="","",SETUP!$C$11)</f>
        <v/>
      </c>
      <c r="L207" s="37"/>
      <c r="M207" s="37" t="str">
        <f t="shared" si="5"/>
        <v/>
      </c>
      <c r="N207" s="37"/>
      <c r="O207" s="37"/>
      <c r="P207" s="37"/>
      <c r="Q207" s="38"/>
      <c r="R207" s="38"/>
      <c r="S207" s="31"/>
      <c r="T207" s="31"/>
    </row>
    <row r="208" spans="1:20" ht="18" customHeight="1">
      <c r="A208" s="35"/>
      <c r="B208" s="37" t="s">
        <v>298</v>
      </c>
      <c r="C208" s="38"/>
      <c r="D208" s="37"/>
      <c r="E208" s="37"/>
      <c r="F208" s="31"/>
      <c r="G208" s="37"/>
      <c r="H208" s="37"/>
      <c r="I208" s="37"/>
      <c r="J208" s="37"/>
      <c r="K208" s="37" t="str">
        <f>IF(J208="","",SETUP!$C$11)</f>
        <v/>
      </c>
      <c r="L208" s="37"/>
      <c r="M208" s="37" t="str">
        <f t="shared" si="5"/>
        <v/>
      </c>
      <c r="N208" s="37"/>
      <c r="O208" s="37"/>
      <c r="P208" s="37"/>
      <c r="Q208" s="38"/>
      <c r="R208" s="38"/>
      <c r="S208" s="31"/>
      <c r="T208" s="31"/>
    </row>
    <row r="209" spans="1:20" ht="18" customHeight="1">
      <c r="A209" s="35"/>
      <c r="B209" s="37" t="s">
        <v>299</v>
      </c>
      <c r="C209" s="38"/>
      <c r="D209" s="37"/>
      <c r="E209" s="37"/>
      <c r="F209" s="31"/>
      <c r="G209" s="37"/>
      <c r="H209" s="37"/>
      <c r="I209" s="37"/>
      <c r="J209" s="37"/>
      <c r="K209" s="37" t="str">
        <f>IF(J209="","",SETUP!$C$11)</f>
        <v/>
      </c>
      <c r="L209" s="37"/>
      <c r="M209" s="37" t="str">
        <f t="shared" si="5"/>
        <v/>
      </c>
      <c r="N209" s="37"/>
      <c r="O209" s="37"/>
      <c r="P209" s="37"/>
      <c r="Q209" s="38"/>
      <c r="R209" s="38"/>
      <c r="S209" s="31"/>
      <c r="T209" s="31"/>
    </row>
    <row r="210" spans="1:20" ht="18" customHeight="1">
      <c r="A210" s="35"/>
      <c r="B210" s="37" t="s">
        <v>300</v>
      </c>
      <c r="C210" s="38"/>
      <c r="D210" s="37"/>
      <c r="E210" s="37"/>
      <c r="F210" s="31"/>
      <c r="G210" s="37"/>
      <c r="H210" s="37"/>
      <c r="I210" s="37"/>
      <c r="J210" s="37"/>
      <c r="K210" s="37" t="str">
        <f>IF(J210="","",SETUP!$C$11)</f>
        <v/>
      </c>
      <c r="L210" s="37"/>
      <c r="M210" s="37" t="str">
        <f t="shared" si="5"/>
        <v/>
      </c>
      <c r="N210" s="37"/>
      <c r="O210" s="37"/>
      <c r="P210" s="37"/>
      <c r="Q210" s="38"/>
      <c r="R210" s="38"/>
      <c r="S210" s="31"/>
      <c r="T210" s="31"/>
    </row>
    <row r="211" spans="1:20" ht="18" customHeight="1">
      <c r="A211" s="35"/>
      <c r="B211" s="37" t="s">
        <v>301</v>
      </c>
      <c r="C211" s="38"/>
      <c r="D211" s="37"/>
      <c r="E211" s="37"/>
      <c r="F211" s="31"/>
      <c r="G211" s="37"/>
      <c r="H211" s="37"/>
      <c r="I211" s="37"/>
      <c r="J211" s="37"/>
      <c r="K211" s="37" t="str">
        <f>IF(J211="","",SETUP!$C$11)</f>
        <v/>
      </c>
      <c r="L211" s="37"/>
      <c r="M211" s="37" t="str">
        <f t="shared" si="5"/>
        <v/>
      </c>
      <c r="N211" s="37"/>
      <c r="O211" s="37"/>
      <c r="P211" s="37"/>
      <c r="Q211" s="38"/>
      <c r="R211" s="38"/>
      <c r="S211" s="31"/>
      <c r="T211" s="31"/>
    </row>
    <row r="212" spans="1:20" ht="18" customHeight="1">
      <c r="A212" s="35"/>
      <c r="B212" s="37" t="s">
        <v>302</v>
      </c>
      <c r="C212" s="38"/>
      <c r="D212" s="37"/>
      <c r="E212" s="37"/>
      <c r="F212" s="31"/>
      <c r="G212" s="37"/>
      <c r="H212" s="37"/>
      <c r="I212" s="37"/>
      <c r="J212" s="37"/>
      <c r="K212" s="37" t="str">
        <f>IF(J212="","",SETUP!$C$11)</f>
        <v/>
      </c>
      <c r="L212" s="37"/>
      <c r="M212" s="37" t="str">
        <f t="shared" si="5"/>
        <v/>
      </c>
      <c r="N212" s="37"/>
      <c r="O212" s="37"/>
      <c r="P212" s="37"/>
      <c r="Q212" s="38"/>
      <c r="R212" s="38"/>
      <c r="S212" s="31"/>
      <c r="T212" s="31"/>
    </row>
    <row r="213" spans="1:20" ht="18" customHeight="1">
      <c r="A213" s="35"/>
      <c r="B213" s="37" t="s">
        <v>303</v>
      </c>
      <c r="C213" s="38"/>
      <c r="D213" s="37"/>
      <c r="E213" s="37"/>
      <c r="F213" s="31"/>
      <c r="G213" s="37"/>
      <c r="H213" s="37"/>
      <c r="I213" s="37"/>
      <c r="J213" s="37"/>
      <c r="K213" s="37" t="str">
        <f>IF(J213="","",SETUP!$C$11)</f>
        <v/>
      </c>
      <c r="L213" s="37"/>
      <c r="M213" s="37" t="str">
        <f t="shared" si="5"/>
        <v/>
      </c>
      <c r="N213" s="37"/>
      <c r="O213" s="37"/>
      <c r="P213" s="37"/>
      <c r="Q213" s="38"/>
      <c r="R213" s="38"/>
      <c r="S213" s="31"/>
      <c r="T213" s="31"/>
    </row>
    <row r="214" spans="1:20" ht="18" customHeight="1">
      <c r="A214" s="35"/>
      <c r="B214" s="37" t="s">
        <v>304</v>
      </c>
      <c r="C214" s="38"/>
      <c r="D214" s="37"/>
      <c r="E214" s="37"/>
      <c r="F214" s="31"/>
      <c r="G214" s="37"/>
      <c r="H214" s="37"/>
      <c r="I214" s="37"/>
      <c r="J214" s="37"/>
      <c r="K214" s="37" t="str">
        <f>IF(J214="","",SETUP!$C$11)</f>
        <v/>
      </c>
      <c r="L214" s="37"/>
      <c r="M214" s="37" t="str">
        <f t="shared" si="5"/>
        <v/>
      </c>
      <c r="N214" s="37"/>
      <c r="O214" s="37"/>
      <c r="P214" s="37"/>
      <c r="Q214" s="38"/>
      <c r="R214" s="38"/>
      <c r="S214" s="31"/>
      <c r="T214" s="31"/>
    </row>
    <row r="215" spans="1:20" ht="18" customHeight="1">
      <c r="A215" s="35"/>
      <c r="B215" s="37" t="s">
        <v>305</v>
      </c>
      <c r="C215" s="38"/>
      <c r="D215" s="37"/>
      <c r="E215" s="37"/>
      <c r="F215" s="31"/>
      <c r="G215" s="37"/>
      <c r="H215" s="37"/>
      <c r="I215" s="37"/>
      <c r="J215" s="37"/>
      <c r="K215" s="37" t="str">
        <f>IF(J215="","",SETUP!$C$11)</f>
        <v/>
      </c>
      <c r="L215" s="37"/>
      <c r="M215" s="37" t="str">
        <f t="shared" si="5"/>
        <v/>
      </c>
      <c r="N215" s="37"/>
      <c r="O215" s="37"/>
      <c r="P215" s="37"/>
      <c r="Q215" s="38"/>
      <c r="R215" s="38"/>
      <c r="S215" s="31"/>
      <c r="T215" s="31"/>
    </row>
    <row r="216" spans="1:20" ht="18" customHeight="1">
      <c r="A216" s="35"/>
      <c r="B216" s="37" t="s">
        <v>306</v>
      </c>
      <c r="C216" s="38"/>
      <c r="D216" s="37"/>
      <c r="E216" s="37"/>
      <c r="F216" s="31"/>
      <c r="G216" s="37"/>
      <c r="H216" s="37"/>
      <c r="I216" s="37"/>
      <c r="J216" s="37"/>
      <c r="K216" s="37" t="str">
        <f>IF(J216="","",SETUP!$C$11)</f>
        <v/>
      </c>
      <c r="L216" s="37"/>
      <c r="M216" s="37" t="str">
        <f t="shared" ref="M216:M223" si="6">IF(OR(B216="",D216=""),"",B216&amp;" — "&amp;D216)</f>
        <v/>
      </c>
      <c r="N216" s="37"/>
      <c r="O216" s="37"/>
      <c r="P216" s="37"/>
      <c r="Q216" s="38"/>
      <c r="R216" s="38"/>
      <c r="S216" s="31"/>
      <c r="T216" s="31"/>
    </row>
    <row r="217" spans="1:20" ht="18" customHeight="1">
      <c r="A217" s="35"/>
      <c r="B217" s="37" t="s">
        <v>307</v>
      </c>
      <c r="C217" s="38"/>
      <c r="D217" s="37"/>
      <c r="E217" s="37"/>
      <c r="F217" s="31"/>
      <c r="G217" s="37"/>
      <c r="H217" s="37"/>
      <c r="I217" s="37"/>
      <c r="J217" s="37"/>
      <c r="K217" s="37" t="str">
        <f>IF(J217="","",SETUP!$C$11)</f>
        <v/>
      </c>
      <c r="L217" s="37"/>
      <c r="M217" s="37" t="str">
        <f t="shared" si="6"/>
        <v/>
      </c>
      <c r="N217" s="37"/>
      <c r="O217" s="37"/>
      <c r="P217" s="37"/>
      <c r="Q217" s="38"/>
      <c r="R217" s="38"/>
      <c r="S217" s="31"/>
      <c r="T217" s="31"/>
    </row>
    <row r="218" spans="1:20" ht="18" customHeight="1">
      <c r="A218" s="35"/>
      <c r="B218" s="37" t="s">
        <v>308</v>
      </c>
      <c r="C218" s="38"/>
      <c r="D218" s="37"/>
      <c r="E218" s="37"/>
      <c r="F218" s="31"/>
      <c r="G218" s="37"/>
      <c r="H218" s="37"/>
      <c r="I218" s="37"/>
      <c r="J218" s="37"/>
      <c r="K218" s="37" t="str">
        <f>IF(J218="","",SETUP!$C$11)</f>
        <v/>
      </c>
      <c r="L218" s="37"/>
      <c r="M218" s="37" t="str">
        <f t="shared" si="6"/>
        <v/>
      </c>
      <c r="N218" s="37"/>
      <c r="O218" s="37"/>
      <c r="P218" s="37"/>
      <c r="Q218" s="38"/>
      <c r="R218" s="38"/>
      <c r="S218" s="31"/>
      <c r="T218" s="31"/>
    </row>
    <row r="219" spans="1:20" ht="18" customHeight="1">
      <c r="A219" s="35"/>
      <c r="B219" s="37" t="s">
        <v>309</v>
      </c>
      <c r="C219" s="38"/>
      <c r="D219" s="37"/>
      <c r="E219" s="37"/>
      <c r="F219" s="31"/>
      <c r="G219" s="37"/>
      <c r="H219" s="37"/>
      <c r="I219" s="37"/>
      <c r="J219" s="37"/>
      <c r="K219" s="37" t="str">
        <f>IF(J219="","",SETUP!$C$11)</f>
        <v/>
      </c>
      <c r="L219" s="37"/>
      <c r="M219" s="37" t="str">
        <f t="shared" si="6"/>
        <v/>
      </c>
      <c r="N219" s="37"/>
      <c r="O219" s="37"/>
      <c r="P219" s="37"/>
      <c r="Q219" s="38"/>
      <c r="R219" s="38"/>
      <c r="S219" s="31"/>
      <c r="T219" s="31"/>
    </row>
    <row r="220" spans="1:20" ht="18" customHeight="1">
      <c r="A220" s="35"/>
      <c r="B220" s="37" t="s">
        <v>310</v>
      </c>
      <c r="C220" s="38"/>
      <c r="D220" s="37"/>
      <c r="E220" s="37"/>
      <c r="F220" s="31"/>
      <c r="G220" s="37"/>
      <c r="H220" s="37"/>
      <c r="I220" s="37"/>
      <c r="J220" s="37"/>
      <c r="K220" s="37" t="str">
        <f>IF(J220="","",SETUP!$C$11)</f>
        <v/>
      </c>
      <c r="L220" s="37"/>
      <c r="M220" s="37" t="str">
        <f t="shared" si="6"/>
        <v/>
      </c>
      <c r="N220" s="37"/>
      <c r="O220" s="37"/>
      <c r="P220" s="37"/>
      <c r="Q220" s="38"/>
      <c r="R220" s="38"/>
      <c r="S220" s="31"/>
      <c r="T220" s="31"/>
    </row>
    <row r="221" spans="1:20" ht="18" customHeight="1">
      <c r="A221" s="35"/>
      <c r="B221" s="37" t="s">
        <v>311</v>
      </c>
      <c r="C221" s="38"/>
      <c r="D221" s="37"/>
      <c r="E221" s="37"/>
      <c r="F221" s="31"/>
      <c r="G221" s="37"/>
      <c r="H221" s="37"/>
      <c r="I221" s="37"/>
      <c r="J221" s="37"/>
      <c r="K221" s="37" t="str">
        <f>IF(J221="","",SETUP!$C$11)</f>
        <v/>
      </c>
      <c r="L221" s="37"/>
      <c r="M221" s="37" t="str">
        <f t="shared" si="6"/>
        <v/>
      </c>
      <c r="N221" s="37"/>
      <c r="O221" s="37"/>
      <c r="P221" s="37"/>
      <c r="Q221" s="38"/>
      <c r="R221" s="38"/>
      <c r="S221" s="31"/>
      <c r="T221" s="31"/>
    </row>
    <row r="222" spans="1:20" ht="18" customHeight="1">
      <c r="A222" s="35"/>
      <c r="B222" s="37" t="s">
        <v>312</v>
      </c>
      <c r="C222" s="38"/>
      <c r="D222" s="37"/>
      <c r="E222" s="37"/>
      <c r="F222" s="31"/>
      <c r="G222" s="37"/>
      <c r="H222" s="37"/>
      <c r="I222" s="37"/>
      <c r="J222" s="37"/>
      <c r="K222" s="37" t="str">
        <f>IF(J222="","",SETUP!$C$11)</f>
        <v/>
      </c>
      <c r="L222" s="37"/>
      <c r="M222" s="37" t="str">
        <f t="shared" si="6"/>
        <v/>
      </c>
      <c r="N222" s="37"/>
      <c r="O222" s="37"/>
      <c r="P222" s="37"/>
      <c r="Q222" s="38"/>
      <c r="R222" s="38"/>
      <c r="S222" s="31"/>
      <c r="T222" s="31"/>
    </row>
    <row r="223" spans="1:20" ht="18" customHeight="1">
      <c r="A223" s="35"/>
      <c r="B223" s="37" t="s">
        <v>313</v>
      </c>
      <c r="C223" s="38"/>
      <c r="D223" s="37"/>
      <c r="E223" s="37"/>
      <c r="F223" s="31"/>
      <c r="G223" s="37"/>
      <c r="H223" s="37"/>
      <c r="I223" s="37"/>
      <c r="J223" s="37"/>
      <c r="K223" s="37" t="str">
        <f>IF(J223="","",SETUP!$C$11)</f>
        <v/>
      </c>
      <c r="L223" s="37"/>
      <c r="M223" s="37" t="str">
        <f t="shared" si="6"/>
        <v/>
      </c>
      <c r="N223" s="37"/>
      <c r="O223" s="37"/>
      <c r="P223" s="37"/>
      <c r="Q223" s="38"/>
      <c r="R223" s="38"/>
      <c r="S223" s="31"/>
      <c r="T223" s="31"/>
    </row>
    <row r="224" spans="1:20">
      <c r="A224" s="35"/>
      <c r="B224" s="35"/>
      <c r="C224" s="35"/>
      <c r="D224" s="35"/>
      <c r="E224" s="35"/>
      <c r="F224" s="35"/>
      <c r="G224" s="35"/>
      <c r="H224" s="35"/>
      <c r="I224" s="35"/>
      <c r="J224" s="35"/>
      <c r="K224" s="35"/>
      <c r="L224" s="35"/>
      <c r="M224" s="35"/>
      <c r="N224" s="35"/>
      <c r="O224" s="35"/>
    </row>
    <row r="225" spans="1:15">
      <c r="A225" s="35"/>
      <c r="B225" s="35"/>
      <c r="C225" s="35"/>
      <c r="D225" s="35"/>
      <c r="E225" s="35"/>
      <c r="F225" s="35"/>
      <c r="G225" s="35"/>
      <c r="H225" s="35"/>
      <c r="I225" s="35"/>
      <c r="J225" s="35"/>
      <c r="K225" s="35"/>
      <c r="L225" s="35"/>
      <c r="M225" s="35"/>
      <c r="N225" s="35"/>
      <c r="O225" s="35"/>
    </row>
    <row r="226" spans="1:15">
      <c r="A226" s="35"/>
      <c r="B226" s="35"/>
      <c r="C226" s="35"/>
      <c r="D226" s="35"/>
      <c r="E226" s="35"/>
      <c r="F226" s="35"/>
      <c r="G226" s="35"/>
      <c r="H226" s="35"/>
      <c r="I226" s="35"/>
      <c r="J226" s="35"/>
      <c r="K226" s="35"/>
      <c r="L226" s="35"/>
      <c r="M226" s="35"/>
      <c r="N226" s="35"/>
      <c r="O226" s="35"/>
    </row>
    <row r="227" spans="1:15">
      <c r="A227" s="35"/>
      <c r="B227" s="94"/>
      <c r="C227" s="94"/>
      <c r="D227" s="94"/>
      <c r="E227" s="94"/>
      <c r="F227" s="94"/>
      <c r="G227" s="94"/>
      <c r="H227" s="94"/>
      <c r="I227" s="94"/>
      <c r="J227" s="94"/>
      <c r="K227" s="94"/>
      <c r="L227" s="94"/>
      <c r="M227" s="94"/>
      <c r="N227" s="94"/>
      <c r="O227" s="94"/>
    </row>
    <row r="228" spans="1:15" ht="15" customHeight="1">
      <c r="A228" s="35"/>
      <c r="B228" s="94"/>
      <c r="C228" s="94"/>
      <c r="D228" s="94"/>
      <c r="E228" s="94"/>
      <c r="F228" s="94"/>
      <c r="G228" s="94"/>
      <c r="H228" s="94"/>
      <c r="I228" s="94"/>
      <c r="J228" s="94"/>
      <c r="K228" s="94"/>
      <c r="L228" s="94"/>
      <c r="M228" s="94"/>
      <c r="N228" s="94"/>
      <c r="O228" s="94"/>
    </row>
    <row r="229" spans="1:15">
      <c r="A229" s="35"/>
      <c r="B229" s="94"/>
      <c r="C229" s="94"/>
      <c r="D229" s="94"/>
      <c r="E229" s="94"/>
      <c r="F229" s="94"/>
      <c r="G229" s="94"/>
      <c r="H229" s="94"/>
      <c r="I229" s="94"/>
      <c r="J229" s="94"/>
      <c r="K229" s="94"/>
      <c r="L229" s="94"/>
      <c r="M229" s="94"/>
      <c r="N229" s="94"/>
      <c r="O229" s="94"/>
    </row>
    <row r="230" spans="1:15" ht="33.950000000000003" customHeight="1">
      <c r="A230" s="35"/>
    </row>
    <row r="231" spans="1:15" ht="30" customHeight="1">
      <c r="A231" s="35"/>
    </row>
    <row r="232" spans="1:15" ht="30" customHeight="1">
      <c r="A232" s="35"/>
    </row>
    <row r="233" spans="1:15" ht="30" customHeight="1">
      <c r="A233" s="35"/>
    </row>
    <row r="234" spans="1:15" ht="30" customHeight="1">
      <c r="A234" s="35"/>
    </row>
    <row r="235" spans="1:15" ht="30" customHeight="1">
      <c r="A235" s="35"/>
    </row>
    <row r="236" spans="1:15" ht="30" customHeight="1">
      <c r="A236" s="35"/>
    </row>
    <row r="237" spans="1:15" ht="30" customHeight="1">
      <c r="A237" s="35"/>
    </row>
    <row r="238" spans="1:15" ht="30" customHeight="1">
      <c r="A238" s="35"/>
    </row>
    <row r="239" spans="1:15" ht="30" customHeight="1">
      <c r="A239" s="35"/>
    </row>
    <row r="240" spans="1:15" ht="30" customHeight="1">
      <c r="A240" s="35"/>
    </row>
    <row r="241" spans="1:1" ht="30" customHeight="1">
      <c r="A241" s="35"/>
    </row>
    <row r="242" spans="1:1" ht="30" customHeight="1">
      <c r="A242" s="35"/>
    </row>
    <row r="243" spans="1:1" ht="30" customHeight="1">
      <c r="A243" s="35"/>
    </row>
    <row r="244" spans="1:1" ht="30" customHeight="1">
      <c r="A244" s="35"/>
    </row>
    <row r="245" spans="1:1" ht="30" customHeight="1">
      <c r="A245" s="35"/>
    </row>
    <row r="246" spans="1:1" ht="30" customHeight="1">
      <c r="A246" s="35"/>
    </row>
    <row r="247" spans="1:1" ht="30" customHeight="1">
      <c r="A247" s="35"/>
    </row>
    <row r="248" spans="1:1" ht="30" customHeight="1">
      <c r="A248" s="35"/>
    </row>
    <row r="249" spans="1:1" ht="30" customHeight="1">
      <c r="A249" s="35"/>
    </row>
    <row r="250" spans="1:1" ht="30" customHeight="1">
      <c r="A250" s="35"/>
    </row>
    <row r="251" spans="1:1" ht="30" customHeight="1">
      <c r="A251" s="35"/>
    </row>
    <row r="252" spans="1:1" ht="30" customHeight="1">
      <c r="A252" s="35"/>
    </row>
    <row r="253" spans="1:1" ht="30" customHeight="1">
      <c r="A253" s="35"/>
    </row>
    <row r="254" spans="1:1" ht="30" customHeight="1">
      <c r="A254" s="35"/>
    </row>
    <row r="255" spans="1:1" ht="30" customHeight="1">
      <c r="A255" s="35"/>
    </row>
    <row r="256" spans="1:1" ht="30" customHeight="1">
      <c r="A256" s="35"/>
    </row>
    <row r="257" spans="1:1" ht="30" customHeight="1">
      <c r="A257" s="35"/>
    </row>
    <row r="258" spans="1:1" ht="30" customHeight="1">
      <c r="A258" s="35"/>
    </row>
    <row r="259" spans="1:1" ht="30" customHeight="1">
      <c r="A259" s="35"/>
    </row>
    <row r="260" spans="1:1" ht="30" customHeight="1">
      <c r="A260" s="35"/>
    </row>
    <row r="261" spans="1:1" ht="30" customHeight="1">
      <c r="A261" s="35"/>
    </row>
    <row r="262" spans="1:1" ht="30" customHeight="1">
      <c r="A262" s="35"/>
    </row>
    <row r="263" spans="1:1" ht="30" customHeight="1">
      <c r="A263" s="35"/>
    </row>
    <row r="264" spans="1:1" ht="30" customHeight="1">
      <c r="A264" s="35"/>
    </row>
    <row r="265" spans="1:1" ht="30" customHeight="1">
      <c r="A265" s="35"/>
    </row>
    <row r="266" spans="1:1" ht="30" customHeight="1">
      <c r="A266" s="35"/>
    </row>
    <row r="267" spans="1:1" ht="30" customHeight="1">
      <c r="A267" s="35"/>
    </row>
    <row r="268" spans="1:1" ht="30" customHeight="1">
      <c r="A268" s="35"/>
    </row>
    <row r="269" spans="1:1" ht="30" customHeight="1">
      <c r="A269" s="35"/>
    </row>
    <row r="270" spans="1:1" ht="30" customHeight="1">
      <c r="A270" s="35"/>
    </row>
    <row r="271" spans="1:1" ht="30" customHeight="1">
      <c r="A271" s="35"/>
    </row>
    <row r="272" spans="1:1" ht="30" customHeight="1">
      <c r="A272" s="35"/>
    </row>
    <row r="273" spans="1:1" ht="30" customHeight="1">
      <c r="A273" s="35"/>
    </row>
    <row r="274" spans="1:1" ht="30" customHeight="1">
      <c r="A274" s="35"/>
    </row>
    <row r="275" spans="1:1" ht="30" customHeight="1">
      <c r="A275" s="35"/>
    </row>
    <row r="276" spans="1:1" ht="30" customHeight="1">
      <c r="A276" s="35"/>
    </row>
    <row r="277" spans="1:1" ht="30" customHeight="1">
      <c r="A277" s="35"/>
    </row>
    <row r="278" spans="1:1" ht="30" customHeight="1">
      <c r="A278" s="35"/>
    </row>
    <row r="279" spans="1:1" ht="30" customHeight="1">
      <c r="A279" s="35"/>
    </row>
    <row r="280" spans="1:1" ht="30" customHeight="1">
      <c r="A280" s="35"/>
    </row>
    <row r="281" spans="1:1" ht="30" customHeight="1">
      <c r="A281" s="35"/>
    </row>
    <row r="282" spans="1:1" ht="30" customHeight="1">
      <c r="A282" s="35"/>
    </row>
    <row r="283" spans="1:1" ht="30" customHeight="1">
      <c r="A283" s="35"/>
    </row>
    <row r="284" spans="1:1" ht="30" customHeight="1">
      <c r="A284" s="35"/>
    </row>
    <row r="285" spans="1:1" ht="30" customHeight="1">
      <c r="A285" s="35"/>
    </row>
    <row r="286" spans="1:1" ht="30" customHeight="1">
      <c r="A286" s="35"/>
    </row>
    <row r="287" spans="1:1" ht="30" customHeight="1">
      <c r="A287" s="35"/>
    </row>
    <row r="288" spans="1:1" ht="30" customHeight="1">
      <c r="A288" s="35"/>
    </row>
    <row r="289" spans="1:1" ht="30" customHeight="1">
      <c r="A289" s="35"/>
    </row>
    <row r="290" spans="1:1" ht="30" customHeight="1">
      <c r="A290" s="35"/>
    </row>
    <row r="291" spans="1:1" ht="30" customHeight="1">
      <c r="A291" s="35"/>
    </row>
    <row r="292" spans="1:1" ht="30" customHeight="1">
      <c r="A292" s="35"/>
    </row>
    <row r="293" spans="1:1" ht="30" customHeight="1">
      <c r="A293" s="35"/>
    </row>
    <row r="294" spans="1:1" ht="30" customHeight="1">
      <c r="A294" s="35"/>
    </row>
    <row r="295" spans="1:1" ht="30" customHeight="1">
      <c r="A295" s="35"/>
    </row>
    <row r="296" spans="1:1" ht="30" customHeight="1">
      <c r="A296" s="35"/>
    </row>
    <row r="297" spans="1:1" ht="30" customHeight="1">
      <c r="A297" s="35"/>
    </row>
    <row r="298" spans="1:1" ht="30" customHeight="1">
      <c r="A298" s="35"/>
    </row>
    <row r="299" spans="1:1" ht="30" customHeight="1">
      <c r="A299" s="35"/>
    </row>
    <row r="300" spans="1:1" ht="30" customHeight="1">
      <c r="A300" s="35"/>
    </row>
    <row r="301" spans="1:1" ht="30" customHeight="1">
      <c r="A301" s="35"/>
    </row>
    <row r="302" spans="1:1" ht="30" customHeight="1">
      <c r="A302" s="35"/>
    </row>
    <row r="303" spans="1:1" ht="30" customHeight="1">
      <c r="A303" s="35"/>
    </row>
    <row r="304" spans="1:1" ht="30" customHeight="1">
      <c r="A304" s="35"/>
    </row>
    <row r="305" spans="1:1" ht="30" customHeight="1">
      <c r="A305" s="35"/>
    </row>
    <row r="306" spans="1:1" ht="30" customHeight="1">
      <c r="A306" s="35"/>
    </row>
    <row r="307" spans="1:1" ht="30" customHeight="1">
      <c r="A307" s="35"/>
    </row>
    <row r="308" spans="1:1" ht="30" customHeight="1">
      <c r="A308" s="35"/>
    </row>
    <row r="309" spans="1:1" ht="30" customHeight="1">
      <c r="A309" s="35"/>
    </row>
    <row r="310" spans="1:1" ht="30" customHeight="1">
      <c r="A310" s="35"/>
    </row>
    <row r="311" spans="1:1" ht="30" customHeight="1">
      <c r="A311" s="35"/>
    </row>
    <row r="312" spans="1:1" ht="30" customHeight="1">
      <c r="A312" s="35"/>
    </row>
    <row r="313" spans="1:1" ht="30" customHeight="1">
      <c r="A313" s="35"/>
    </row>
    <row r="314" spans="1:1" ht="30" customHeight="1">
      <c r="A314" s="35"/>
    </row>
    <row r="315" spans="1:1" ht="30" customHeight="1">
      <c r="A315" s="35"/>
    </row>
    <row r="316" spans="1:1" ht="30" customHeight="1">
      <c r="A316" s="35"/>
    </row>
    <row r="317" spans="1:1" ht="30" customHeight="1">
      <c r="A317" s="35"/>
    </row>
    <row r="318" spans="1:1" ht="30" customHeight="1">
      <c r="A318" s="35"/>
    </row>
    <row r="319" spans="1:1" ht="30" customHeight="1">
      <c r="A319" s="35"/>
    </row>
    <row r="320" spans="1:1" ht="30" customHeight="1">
      <c r="A320" s="35"/>
    </row>
    <row r="321" spans="1:1" ht="30" customHeight="1">
      <c r="A321" s="35"/>
    </row>
    <row r="322" spans="1:1" ht="30" customHeight="1">
      <c r="A322" s="35"/>
    </row>
    <row r="323" spans="1:1" ht="30" customHeight="1">
      <c r="A323" s="35"/>
    </row>
    <row r="324" spans="1:1" ht="30" customHeight="1">
      <c r="A324" s="35"/>
    </row>
    <row r="325" spans="1:1" ht="30" customHeight="1">
      <c r="A325" s="35"/>
    </row>
    <row r="326" spans="1:1" ht="30" customHeight="1">
      <c r="A326" s="35"/>
    </row>
    <row r="327" spans="1:1" ht="30" customHeight="1">
      <c r="A327" s="35"/>
    </row>
    <row r="328" spans="1:1" ht="30" customHeight="1">
      <c r="A328" s="35"/>
    </row>
    <row r="329" spans="1:1" ht="30" customHeight="1">
      <c r="A329" s="35"/>
    </row>
    <row r="330" spans="1:1" ht="30" customHeight="1">
      <c r="A330" s="35"/>
    </row>
    <row r="331" spans="1:1" ht="30" customHeight="1">
      <c r="A331" s="35"/>
    </row>
    <row r="332" spans="1:1" ht="30" customHeight="1">
      <c r="A332" s="35"/>
    </row>
    <row r="333" spans="1:1" ht="30" customHeight="1">
      <c r="A333" s="35"/>
    </row>
    <row r="334" spans="1:1" ht="30" customHeight="1">
      <c r="A334" s="35"/>
    </row>
    <row r="335" spans="1:1" ht="30" customHeight="1">
      <c r="A335" s="35"/>
    </row>
    <row r="336" spans="1:1" ht="30" customHeight="1">
      <c r="A336" s="35"/>
    </row>
    <row r="337" spans="1:1" ht="30" customHeight="1">
      <c r="A337" s="35"/>
    </row>
    <row r="338" spans="1:1" ht="30" customHeight="1">
      <c r="A338" s="35"/>
    </row>
    <row r="339" spans="1:1" ht="30" customHeight="1">
      <c r="A339" s="35"/>
    </row>
    <row r="340" spans="1:1" ht="30" customHeight="1">
      <c r="A340" s="35"/>
    </row>
    <row r="341" spans="1:1" ht="30" customHeight="1">
      <c r="A341" s="35"/>
    </row>
    <row r="342" spans="1:1" ht="30" customHeight="1">
      <c r="A342" s="35"/>
    </row>
    <row r="343" spans="1:1" ht="30" customHeight="1">
      <c r="A343" s="35"/>
    </row>
    <row r="344" spans="1:1" ht="30" customHeight="1">
      <c r="A344" s="35"/>
    </row>
    <row r="345" spans="1:1" ht="30" customHeight="1">
      <c r="A345" s="35"/>
    </row>
    <row r="346" spans="1:1" ht="30" customHeight="1">
      <c r="A346" s="35"/>
    </row>
    <row r="347" spans="1:1" ht="30" customHeight="1">
      <c r="A347" s="35"/>
    </row>
    <row r="348" spans="1:1" ht="30" customHeight="1">
      <c r="A348" s="35"/>
    </row>
    <row r="349" spans="1:1" ht="30" customHeight="1">
      <c r="A349" s="35"/>
    </row>
    <row r="350" spans="1:1" ht="30" customHeight="1">
      <c r="A350" s="35"/>
    </row>
    <row r="351" spans="1:1" ht="30" customHeight="1">
      <c r="A351" s="35"/>
    </row>
    <row r="352" spans="1:1" ht="30" customHeight="1">
      <c r="A352" s="35"/>
    </row>
    <row r="353" spans="1:1" ht="30" customHeight="1">
      <c r="A353" s="35"/>
    </row>
    <row r="354" spans="1:1" ht="30" customHeight="1">
      <c r="A354" s="35"/>
    </row>
    <row r="355" spans="1:1" ht="30" customHeight="1">
      <c r="A355" s="35"/>
    </row>
    <row r="356" spans="1:1" ht="30" customHeight="1">
      <c r="A356" s="35"/>
    </row>
    <row r="357" spans="1:1" ht="30" customHeight="1">
      <c r="A357" s="35"/>
    </row>
    <row r="358" spans="1:1" ht="30" customHeight="1">
      <c r="A358" s="35"/>
    </row>
    <row r="359" spans="1:1" ht="30" customHeight="1">
      <c r="A359" s="35"/>
    </row>
    <row r="360" spans="1:1" ht="30" customHeight="1">
      <c r="A360" s="35"/>
    </row>
    <row r="361" spans="1:1" ht="30" customHeight="1">
      <c r="A361" s="35"/>
    </row>
    <row r="362" spans="1:1" ht="30" customHeight="1">
      <c r="A362" s="35"/>
    </row>
    <row r="363" spans="1:1" ht="30" customHeight="1">
      <c r="A363" s="35"/>
    </row>
    <row r="364" spans="1:1" ht="30" customHeight="1">
      <c r="A364" s="35"/>
    </row>
    <row r="365" spans="1:1" ht="30" customHeight="1">
      <c r="A365" s="35"/>
    </row>
    <row r="366" spans="1:1" ht="30" customHeight="1">
      <c r="A366" s="35"/>
    </row>
    <row r="367" spans="1:1" ht="30" customHeight="1">
      <c r="A367" s="35"/>
    </row>
    <row r="368" spans="1:1" ht="30" customHeight="1">
      <c r="A368" s="35"/>
    </row>
    <row r="369" spans="1:1" ht="30" customHeight="1">
      <c r="A369" s="35"/>
    </row>
    <row r="370" spans="1:1" ht="30" customHeight="1">
      <c r="A370" s="35"/>
    </row>
    <row r="371" spans="1:1" ht="30" customHeight="1">
      <c r="A371" s="35"/>
    </row>
    <row r="372" spans="1:1" ht="30" customHeight="1">
      <c r="A372" s="35"/>
    </row>
    <row r="373" spans="1:1" ht="30" customHeight="1">
      <c r="A373" s="35"/>
    </row>
    <row r="374" spans="1:1" ht="30" customHeight="1">
      <c r="A374" s="35"/>
    </row>
    <row r="375" spans="1:1" ht="30" customHeight="1">
      <c r="A375" s="35"/>
    </row>
    <row r="376" spans="1:1" ht="30" customHeight="1">
      <c r="A376" s="35"/>
    </row>
    <row r="377" spans="1:1" ht="30" customHeight="1">
      <c r="A377" s="35"/>
    </row>
    <row r="378" spans="1:1" ht="30" customHeight="1">
      <c r="A378" s="35"/>
    </row>
    <row r="379" spans="1:1" ht="30" customHeight="1">
      <c r="A379" s="35"/>
    </row>
    <row r="380" spans="1:1" ht="30" customHeight="1">
      <c r="A380" s="35"/>
    </row>
    <row r="381" spans="1:1" ht="30" customHeight="1">
      <c r="A381" s="35"/>
    </row>
    <row r="382" spans="1:1" ht="30" customHeight="1">
      <c r="A382" s="35"/>
    </row>
    <row r="383" spans="1:1" ht="30" customHeight="1">
      <c r="A383" s="35"/>
    </row>
    <row r="384" spans="1:1" ht="30" customHeight="1">
      <c r="A384" s="35"/>
    </row>
    <row r="385" spans="1:1" ht="30" customHeight="1">
      <c r="A385" s="35"/>
    </row>
    <row r="386" spans="1:1" ht="30" customHeight="1">
      <c r="A386" s="35"/>
    </row>
    <row r="387" spans="1:1" ht="30" customHeight="1">
      <c r="A387" s="35"/>
    </row>
    <row r="388" spans="1:1" ht="30" customHeight="1">
      <c r="A388" s="35"/>
    </row>
    <row r="389" spans="1:1" ht="30" customHeight="1">
      <c r="A389" s="35"/>
    </row>
    <row r="390" spans="1:1" ht="30" customHeight="1">
      <c r="A390" s="35"/>
    </row>
    <row r="391" spans="1:1" ht="30" customHeight="1">
      <c r="A391" s="35"/>
    </row>
    <row r="392" spans="1:1" ht="30" customHeight="1">
      <c r="A392" s="35"/>
    </row>
    <row r="393" spans="1:1" ht="30" customHeight="1">
      <c r="A393" s="35"/>
    </row>
    <row r="394" spans="1:1" ht="30" customHeight="1">
      <c r="A394" s="35"/>
    </row>
    <row r="395" spans="1:1" ht="30" customHeight="1">
      <c r="A395" s="35"/>
    </row>
    <row r="396" spans="1:1" ht="30" customHeight="1">
      <c r="A396" s="35"/>
    </row>
    <row r="397" spans="1:1" ht="30" customHeight="1">
      <c r="A397" s="35"/>
    </row>
    <row r="398" spans="1:1" ht="30" customHeight="1">
      <c r="A398" s="35"/>
    </row>
    <row r="399" spans="1:1" ht="30" customHeight="1">
      <c r="A399" s="35"/>
    </row>
    <row r="400" spans="1:1" ht="30" customHeight="1">
      <c r="A400" s="35"/>
    </row>
    <row r="401" spans="1:1" ht="30" customHeight="1">
      <c r="A401" s="35"/>
    </row>
    <row r="402" spans="1:1" ht="30" customHeight="1">
      <c r="A402" s="35"/>
    </row>
    <row r="403" spans="1:1" ht="30" customHeight="1">
      <c r="A403" s="35"/>
    </row>
    <row r="404" spans="1:1" ht="30" customHeight="1">
      <c r="A404" s="35"/>
    </row>
    <row r="405" spans="1:1" ht="30" customHeight="1">
      <c r="A405" s="35"/>
    </row>
    <row r="406" spans="1:1" ht="30" customHeight="1">
      <c r="A406" s="35"/>
    </row>
    <row r="407" spans="1:1" ht="30" customHeight="1">
      <c r="A407" s="35"/>
    </row>
    <row r="408" spans="1:1" ht="30" customHeight="1">
      <c r="A408" s="35"/>
    </row>
    <row r="409" spans="1:1" ht="30" customHeight="1">
      <c r="A409" s="35"/>
    </row>
    <row r="410" spans="1:1" ht="30" customHeight="1">
      <c r="A410" s="35"/>
    </row>
    <row r="411" spans="1:1" ht="30" customHeight="1">
      <c r="A411" s="35"/>
    </row>
    <row r="412" spans="1:1" ht="30" customHeight="1">
      <c r="A412" s="35"/>
    </row>
    <row r="413" spans="1:1" ht="30" customHeight="1">
      <c r="A413" s="35"/>
    </row>
    <row r="414" spans="1:1" ht="30" customHeight="1">
      <c r="A414" s="35"/>
    </row>
    <row r="415" spans="1:1" ht="30" customHeight="1">
      <c r="A415" s="35"/>
    </row>
    <row r="416" spans="1:1" ht="30" customHeight="1">
      <c r="A416" s="35"/>
    </row>
    <row r="417" spans="1:1" ht="30" customHeight="1">
      <c r="A417" s="35"/>
    </row>
    <row r="418" spans="1:1" ht="30" customHeight="1">
      <c r="A418" s="35"/>
    </row>
    <row r="419" spans="1:1" ht="30" customHeight="1">
      <c r="A419" s="35"/>
    </row>
    <row r="420" spans="1:1" ht="30" customHeight="1">
      <c r="A420" s="35"/>
    </row>
    <row r="421" spans="1:1" ht="30" customHeight="1">
      <c r="A421" s="35"/>
    </row>
    <row r="422" spans="1:1" ht="30" customHeight="1">
      <c r="A422" s="35"/>
    </row>
    <row r="423" spans="1:1" ht="30" customHeight="1">
      <c r="A423" s="35"/>
    </row>
    <row r="424" spans="1:1" ht="30" customHeight="1">
      <c r="A424" s="35"/>
    </row>
    <row r="425" spans="1:1" ht="30" customHeight="1">
      <c r="A425" s="35"/>
    </row>
    <row r="426" spans="1:1" ht="30" customHeight="1">
      <c r="A426" s="35"/>
    </row>
    <row r="427" spans="1:1" ht="30" customHeight="1">
      <c r="A427" s="35"/>
    </row>
    <row r="428" spans="1:1" ht="30" customHeight="1">
      <c r="A428" s="35"/>
    </row>
    <row r="429" spans="1:1" ht="30" customHeight="1">
      <c r="A429" s="35"/>
    </row>
    <row r="430" spans="1:1" ht="30" customHeight="1">
      <c r="A430" s="35"/>
    </row>
    <row r="431" spans="1:1" ht="30" customHeight="1">
      <c r="A431" s="35"/>
    </row>
    <row r="432" spans="1:1" ht="30" customHeight="1">
      <c r="A432" s="35"/>
    </row>
    <row r="433" spans="1:1" ht="30" customHeight="1">
      <c r="A433" s="35"/>
    </row>
    <row r="434" spans="1:1" ht="30" customHeight="1">
      <c r="A434" s="35"/>
    </row>
    <row r="435" spans="1:1" ht="30" customHeight="1">
      <c r="A435" s="35"/>
    </row>
    <row r="436" spans="1:1" ht="30" customHeight="1">
      <c r="A436" s="35"/>
    </row>
    <row r="437" spans="1:1" ht="30" customHeight="1">
      <c r="A437" s="35"/>
    </row>
    <row r="438" spans="1:1" ht="30" customHeight="1">
      <c r="A438" s="35"/>
    </row>
    <row r="439" spans="1:1" ht="30" customHeight="1">
      <c r="A439" s="35"/>
    </row>
    <row r="440" spans="1:1" ht="30" customHeight="1">
      <c r="A440" s="35"/>
    </row>
    <row r="441" spans="1:1" ht="30" customHeight="1">
      <c r="A441" s="35"/>
    </row>
    <row r="442" spans="1:1" ht="30" customHeight="1">
      <c r="A442" s="35"/>
    </row>
    <row r="443" spans="1:1" ht="30" customHeight="1">
      <c r="A443" s="35"/>
    </row>
    <row r="444" spans="1:1" ht="30" customHeight="1">
      <c r="A444" s="35"/>
    </row>
    <row r="445" spans="1:1" ht="30" customHeight="1">
      <c r="A445" s="35"/>
    </row>
    <row r="446" spans="1:1" ht="30" customHeight="1">
      <c r="A446" s="35"/>
    </row>
    <row r="447" spans="1:1" ht="30" customHeight="1">
      <c r="A447" s="35"/>
    </row>
    <row r="448" spans="1:1" ht="30" customHeight="1">
      <c r="A448" s="35"/>
    </row>
    <row r="449" spans="1:1" ht="30" customHeight="1">
      <c r="A449" s="35"/>
    </row>
    <row r="450" spans="1:1" ht="30" customHeight="1">
      <c r="A450" s="35"/>
    </row>
    <row r="451" spans="1:1" ht="30" customHeight="1">
      <c r="A451" s="35"/>
    </row>
    <row r="452" spans="1:1" ht="30" customHeight="1">
      <c r="A452" s="35"/>
    </row>
    <row r="453" spans="1:1" ht="30" customHeight="1">
      <c r="A453" s="35"/>
    </row>
    <row r="454" spans="1:1" ht="30" customHeight="1">
      <c r="A454" s="35"/>
    </row>
    <row r="455" spans="1:1" ht="30" customHeight="1">
      <c r="A455" s="35"/>
    </row>
    <row r="456" spans="1:1" ht="30" customHeight="1">
      <c r="A456" s="35"/>
    </row>
    <row r="457" spans="1:1" ht="30" customHeight="1">
      <c r="A457" s="35"/>
    </row>
    <row r="458" spans="1:1" ht="30" customHeight="1">
      <c r="A458" s="35"/>
    </row>
    <row r="459" spans="1:1" ht="30" customHeight="1">
      <c r="A459" s="35"/>
    </row>
    <row r="460" spans="1:1" ht="30" customHeight="1">
      <c r="A460" s="35"/>
    </row>
    <row r="461" spans="1:1" ht="30" customHeight="1">
      <c r="A461" s="35"/>
    </row>
    <row r="462" spans="1:1" ht="30" customHeight="1">
      <c r="A462" s="35"/>
    </row>
    <row r="463" spans="1:1" ht="30" customHeight="1">
      <c r="A463" s="35"/>
    </row>
    <row r="464" spans="1:1" ht="30" customHeight="1">
      <c r="A464" s="35"/>
    </row>
    <row r="465" spans="1:1" ht="30" customHeight="1">
      <c r="A465" s="35"/>
    </row>
    <row r="466" spans="1:1" ht="30" customHeight="1">
      <c r="A466" s="35"/>
    </row>
    <row r="467" spans="1:1" ht="30" customHeight="1">
      <c r="A467" s="35"/>
    </row>
    <row r="468" spans="1:1" ht="30" customHeight="1">
      <c r="A468" s="35"/>
    </row>
    <row r="469" spans="1:1" ht="30" customHeight="1">
      <c r="A469" s="35"/>
    </row>
    <row r="470" spans="1:1" ht="30" customHeight="1">
      <c r="A470" s="35"/>
    </row>
    <row r="471" spans="1:1" ht="30" customHeight="1">
      <c r="A471" s="35"/>
    </row>
    <row r="472" spans="1:1" ht="30" customHeight="1">
      <c r="A472" s="35"/>
    </row>
    <row r="473" spans="1:1" ht="30" customHeight="1">
      <c r="A473" s="35"/>
    </row>
    <row r="474" spans="1:1" ht="30" customHeight="1">
      <c r="A474" s="35"/>
    </row>
    <row r="475" spans="1:1" ht="30" customHeight="1">
      <c r="A475" s="35"/>
    </row>
    <row r="476" spans="1:1" ht="30" customHeight="1">
      <c r="A476" s="35"/>
    </row>
    <row r="477" spans="1:1" ht="30" customHeight="1">
      <c r="A477" s="35"/>
    </row>
    <row r="478" spans="1:1" ht="30" customHeight="1">
      <c r="A478" s="35"/>
    </row>
    <row r="479" spans="1:1" ht="30" customHeight="1">
      <c r="A479" s="35"/>
    </row>
    <row r="480" spans="1:1" ht="30" customHeight="1">
      <c r="A480" s="35"/>
    </row>
    <row r="481" spans="1:1" ht="30" customHeight="1">
      <c r="A481" s="35"/>
    </row>
    <row r="482" spans="1:1" ht="30" customHeight="1">
      <c r="A482" s="35"/>
    </row>
    <row r="483" spans="1:1" ht="30" customHeight="1">
      <c r="A483" s="35"/>
    </row>
    <row r="484" spans="1:1" ht="30" customHeight="1">
      <c r="A484" s="35"/>
    </row>
    <row r="485" spans="1:1" ht="30" customHeight="1">
      <c r="A485" s="35"/>
    </row>
    <row r="486" spans="1:1" ht="30" customHeight="1">
      <c r="A486" s="35"/>
    </row>
    <row r="487" spans="1:1" ht="30" customHeight="1">
      <c r="A487" s="35"/>
    </row>
    <row r="488" spans="1:1" ht="30" customHeight="1">
      <c r="A488" s="35"/>
    </row>
    <row r="489" spans="1:1" ht="30" customHeight="1">
      <c r="A489" s="35"/>
    </row>
    <row r="490" spans="1:1" ht="30" customHeight="1">
      <c r="A490" s="35"/>
    </row>
    <row r="491" spans="1:1" ht="30" customHeight="1">
      <c r="A491" s="35"/>
    </row>
    <row r="492" spans="1:1" ht="30" customHeight="1">
      <c r="A492" s="35"/>
    </row>
    <row r="493" spans="1:1" ht="30" customHeight="1">
      <c r="A493" s="35"/>
    </row>
    <row r="494" spans="1:1" ht="30" customHeight="1">
      <c r="A494" s="35"/>
    </row>
    <row r="495" spans="1:1" ht="30" customHeight="1">
      <c r="A495" s="35"/>
    </row>
    <row r="496" spans="1:1" ht="30" customHeight="1">
      <c r="A496" s="35"/>
    </row>
    <row r="497" spans="1:1" ht="30" customHeight="1">
      <c r="A497" s="35"/>
    </row>
    <row r="498" spans="1:1" ht="30" customHeight="1">
      <c r="A498" s="35"/>
    </row>
    <row r="499" spans="1:1" ht="30" customHeight="1">
      <c r="A499" s="35"/>
    </row>
    <row r="500" spans="1:1" ht="30" customHeight="1">
      <c r="A500" s="35"/>
    </row>
    <row r="501" spans="1:1" ht="30" customHeight="1">
      <c r="A501" s="35"/>
    </row>
    <row r="502" spans="1:1" ht="30" customHeight="1">
      <c r="A502" s="35"/>
    </row>
    <row r="503" spans="1:1" ht="30" customHeight="1">
      <c r="A503" s="35"/>
    </row>
    <row r="504" spans="1:1" ht="30" customHeight="1">
      <c r="A504" s="35"/>
    </row>
    <row r="505" spans="1:1" ht="30" customHeight="1">
      <c r="A505" s="35"/>
    </row>
    <row r="506" spans="1:1" ht="30" customHeight="1">
      <c r="A506" s="35"/>
    </row>
    <row r="507" spans="1:1" ht="30" customHeight="1">
      <c r="A507" s="35"/>
    </row>
    <row r="508" spans="1:1" ht="30" customHeight="1">
      <c r="A508" s="35"/>
    </row>
    <row r="509" spans="1:1" ht="30" customHeight="1">
      <c r="A509" s="35"/>
    </row>
    <row r="510" spans="1:1" ht="30" customHeight="1">
      <c r="A510" s="35"/>
    </row>
    <row r="511" spans="1:1" ht="30" customHeight="1">
      <c r="A511" s="35"/>
    </row>
    <row r="512" spans="1:1" ht="30" customHeight="1">
      <c r="A512" s="35"/>
    </row>
    <row r="513" spans="1:1" ht="30" customHeight="1">
      <c r="A513" s="35"/>
    </row>
    <row r="514" spans="1:1" ht="30" customHeight="1">
      <c r="A514" s="35"/>
    </row>
    <row r="515" spans="1:1" ht="30" customHeight="1">
      <c r="A515" s="35"/>
    </row>
    <row r="516" spans="1:1" ht="30" customHeight="1">
      <c r="A516" s="35"/>
    </row>
    <row r="517" spans="1:1" ht="30" customHeight="1">
      <c r="A517" s="35"/>
    </row>
    <row r="518" spans="1:1" ht="30" customHeight="1">
      <c r="A518" s="35"/>
    </row>
    <row r="519" spans="1:1" ht="30" customHeight="1">
      <c r="A519" s="35"/>
    </row>
    <row r="520" spans="1:1" ht="30" customHeight="1">
      <c r="A520" s="35"/>
    </row>
    <row r="521" spans="1:1" ht="30" customHeight="1">
      <c r="A521" s="35"/>
    </row>
    <row r="522" spans="1:1" ht="30" customHeight="1">
      <c r="A522" s="35"/>
    </row>
    <row r="523" spans="1:1" ht="30" customHeight="1">
      <c r="A523" s="35"/>
    </row>
    <row r="524" spans="1:1" ht="30" customHeight="1">
      <c r="A524" s="35"/>
    </row>
    <row r="525" spans="1:1" ht="30" customHeight="1">
      <c r="A525" s="35"/>
    </row>
    <row r="526" spans="1:1" ht="30" customHeight="1">
      <c r="A526" s="35"/>
    </row>
    <row r="527" spans="1:1" ht="30" customHeight="1">
      <c r="A527" s="35"/>
    </row>
    <row r="528" spans="1:1" ht="30" customHeight="1">
      <c r="A528" s="35"/>
    </row>
    <row r="529" spans="1:15" ht="30" customHeight="1">
      <c r="A529" s="35"/>
    </row>
    <row r="530" spans="1:15" ht="30" customHeight="1">
      <c r="A530" s="35"/>
    </row>
    <row r="531" spans="1:15">
      <c r="A531" s="35"/>
      <c r="B531" s="35"/>
      <c r="C531" s="35"/>
      <c r="D531" s="35"/>
      <c r="E531" s="35"/>
      <c r="F531" s="35"/>
      <c r="G531" s="35"/>
      <c r="H531" s="35"/>
      <c r="I531" s="35"/>
      <c r="J531" s="35"/>
      <c r="K531" s="35"/>
      <c r="L531" s="35"/>
      <c r="M531" s="35"/>
      <c r="N531" s="35"/>
      <c r="O531" s="35"/>
    </row>
    <row r="532" spans="1:15">
      <c r="A532" s="35"/>
      <c r="B532" s="35"/>
      <c r="C532" s="35"/>
      <c r="D532" s="35"/>
      <c r="E532" s="35"/>
      <c r="F532" s="35"/>
      <c r="G532" s="35"/>
      <c r="H532" s="35"/>
      <c r="I532" s="35"/>
      <c r="J532" s="35"/>
      <c r="K532" s="35"/>
      <c r="L532" s="35"/>
      <c r="M532" s="35"/>
      <c r="N532" s="35"/>
      <c r="O532" s="35"/>
    </row>
    <row r="533" spans="1:15">
      <c r="A533" s="35"/>
      <c r="B533" s="35"/>
      <c r="C533" s="35"/>
      <c r="D533" s="35"/>
      <c r="E533" s="35"/>
      <c r="F533" s="35"/>
      <c r="G533" s="35"/>
      <c r="H533" s="35"/>
      <c r="I533" s="35"/>
      <c r="J533" s="35"/>
      <c r="K533" s="35"/>
      <c r="L533" s="35"/>
      <c r="M533" s="35"/>
      <c r="N533" s="35"/>
      <c r="O533" s="35"/>
    </row>
    <row r="534" spans="1:15">
      <c r="A534" s="35"/>
      <c r="B534" s="35"/>
      <c r="C534" s="35"/>
      <c r="D534" s="35"/>
      <c r="E534" s="35"/>
      <c r="F534" s="35"/>
      <c r="G534" s="35"/>
      <c r="H534" s="35"/>
      <c r="I534" s="35"/>
      <c r="J534" s="35"/>
      <c r="K534" s="35"/>
      <c r="L534" s="35"/>
      <c r="M534" s="35"/>
      <c r="N534" s="35"/>
      <c r="O534" s="35"/>
    </row>
    <row r="535" spans="1:15">
      <c r="A535" s="35"/>
      <c r="B535" s="35"/>
      <c r="C535" s="35"/>
      <c r="D535" s="35"/>
      <c r="E535" s="35"/>
      <c r="F535" s="35"/>
      <c r="G535" s="35"/>
      <c r="H535" s="35"/>
      <c r="I535" s="35"/>
      <c r="J535" s="35"/>
      <c r="K535" s="35"/>
      <c r="L535" s="35"/>
      <c r="M535" s="35"/>
      <c r="N535" s="35"/>
      <c r="O535" s="35"/>
    </row>
    <row r="536" spans="1:15">
      <c r="A536" s="35"/>
      <c r="B536" s="35"/>
      <c r="C536" s="35"/>
      <c r="D536" s="35"/>
      <c r="E536" s="35"/>
      <c r="F536" s="35"/>
      <c r="G536" s="35"/>
      <c r="H536" s="35"/>
      <c r="I536" s="35"/>
      <c r="J536" s="35"/>
      <c r="K536" s="35"/>
      <c r="L536" s="35"/>
      <c r="M536" s="35"/>
      <c r="N536" s="35"/>
      <c r="O536" s="35"/>
    </row>
    <row r="537" spans="1:15">
      <c r="A537" s="35"/>
      <c r="B537" s="35"/>
      <c r="C537" s="35"/>
      <c r="D537" s="35"/>
      <c r="E537" s="35"/>
      <c r="F537" s="35"/>
      <c r="G537" s="35"/>
      <c r="H537" s="35"/>
      <c r="I537" s="35"/>
      <c r="J537" s="35"/>
      <c r="K537" s="35"/>
      <c r="L537" s="35"/>
      <c r="M537" s="35"/>
      <c r="N537" s="35"/>
      <c r="O537" s="35"/>
    </row>
    <row r="538" spans="1:15">
      <c r="A538" s="35"/>
      <c r="B538" s="35"/>
      <c r="C538" s="35"/>
      <c r="D538" s="35"/>
      <c r="E538" s="35"/>
      <c r="F538" s="35"/>
      <c r="G538" s="35"/>
      <c r="H538" s="35"/>
      <c r="I538" s="35"/>
      <c r="J538" s="35"/>
      <c r="K538" s="35"/>
      <c r="L538" s="35"/>
      <c r="M538" s="35"/>
      <c r="N538" s="35"/>
      <c r="O538" s="35"/>
    </row>
    <row r="539" spans="1:15">
      <c r="A539" s="35"/>
      <c r="B539" s="35"/>
      <c r="C539" s="35"/>
      <c r="D539" s="35"/>
      <c r="E539" s="35"/>
      <c r="F539" s="35"/>
      <c r="G539" s="35"/>
      <c r="H539" s="35"/>
      <c r="I539" s="35"/>
      <c r="J539" s="35"/>
      <c r="K539" s="35"/>
      <c r="L539" s="35"/>
      <c r="M539" s="35"/>
      <c r="N539" s="35"/>
      <c r="O539" s="35"/>
    </row>
    <row r="540" spans="1:15">
      <c r="A540" s="35"/>
      <c r="B540" s="35"/>
      <c r="C540" s="35"/>
      <c r="D540" s="35"/>
      <c r="E540" s="35"/>
      <c r="F540" s="35"/>
      <c r="G540" s="35"/>
      <c r="H540" s="35"/>
      <c r="I540" s="35"/>
      <c r="J540" s="35"/>
      <c r="K540" s="35"/>
      <c r="L540" s="35"/>
      <c r="M540" s="35"/>
      <c r="N540" s="35"/>
      <c r="O540" s="35"/>
    </row>
    <row r="541" spans="1:15">
      <c r="A541" s="35"/>
      <c r="B541" s="35"/>
      <c r="C541" s="35"/>
      <c r="D541" s="35"/>
      <c r="E541" s="35"/>
      <c r="F541" s="35"/>
      <c r="G541" s="35"/>
      <c r="H541" s="35"/>
      <c r="I541" s="35"/>
      <c r="J541" s="35"/>
      <c r="K541" s="35"/>
      <c r="L541" s="35"/>
      <c r="M541" s="35"/>
      <c r="N541" s="35"/>
      <c r="O541" s="35"/>
    </row>
    <row r="542" spans="1:15">
      <c r="A542" s="35"/>
      <c r="B542" s="35"/>
      <c r="C542" s="35"/>
      <c r="D542" s="35"/>
      <c r="E542" s="35"/>
      <c r="F542" s="35"/>
      <c r="G542" s="35"/>
      <c r="H542" s="35"/>
      <c r="I542" s="35"/>
      <c r="J542" s="35"/>
      <c r="K542" s="35"/>
      <c r="L542" s="35"/>
      <c r="M542" s="35"/>
      <c r="N542" s="35"/>
      <c r="O542" s="35"/>
    </row>
    <row r="543" spans="1:15">
      <c r="A543" s="35"/>
      <c r="B543" s="35"/>
      <c r="C543" s="35"/>
      <c r="D543" s="35"/>
      <c r="E543" s="35"/>
      <c r="F543" s="35"/>
      <c r="G543" s="35"/>
      <c r="H543" s="35"/>
      <c r="I543" s="35"/>
      <c r="J543" s="35"/>
      <c r="K543" s="35"/>
      <c r="L543" s="35"/>
      <c r="M543" s="35"/>
      <c r="N543" s="35"/>
      <c r="O543" s="35"/>
    </row>
    <row r="544" spans="1:15">
      <c r="A544" s="35"/>
      <c r="B544" s="35"/>
      <c r="C544" s="35"/>
      <c r="D544" s="35"/>
      <c r="E544" s="35"/>
      <c r="F544" s="35"/>
      <c r="G544" s="35"/>
      <c r="H544" s="35"/>
      <c r="I544" s="35"/>
      <c r="J544" s="35"/>
      <c r="K544" s="35"/>
      <c r="L544" s="35"/>
      <c r="M544" s="35"/>
      <c r="N544" s="35"/>
      <c r="O544" s="35"/>
    </row>
    <row r="545" spans="1:15">
      <c r="A545" s="35"/>
      <c r="B545" s="35"/>
      <c r="C545" s="35"/>
      <c r="D545" s="35"/>
      <c r="E545" s="35"/>
      <c r="F545" s="35"/>
      <c r="G545" s="35"/>
      <c r="H545" s="35"/>
      <c r="I545" s="35"/>
      <c r="J545" s="35"/>
      <c r="K545" s="35"/>
      <c r="L545" s="35"/>
      <c r="M545" s="35"/>
      <c r="N545" s="35"/>
      <c r="O545" s="35"/>
    </row>
    <row r="546" spans="1:15">
      <c r="A546" s="35"/>
      <c r="B546" s="35"/>
      <c r="C546" s="35"/>
      <c r="D546" s="35"/>
      <c r="E546" s="35"/>
      <c r="F546" s="35"/>
      <c r="G546" s="35"/>
      <c r="H546" s="35"/>
      <c r="I546" s="35"/>
      <c r="J546" s="35"/>
      <c r="K546" s="35"/>
      <c r="L546" s="35"/>
      <c r="M546" s="35"/>
      <c r="N546" s="35"/>
      <c r="O546" s="35"/>
    </row>
    <row r="547" spans="1:15">
      <c r="A547" s="35"/>
      <c r="B547" s="35"/>
      <c r="C547" s="35"/>
      <c r="D547" s="35"/>
      <c r="E547" s="35"/>
      <c r="F547" s="35"/>
      <c r="G547" s="35"/>
      <c r="H547" s="35"/>
      <c r="I547" s="35"/>
      <c r="J547" s="35"/>
      <c r="K547" s="35"/>
      <c r="L547" s="35"/>
      <c r="M547" s="35"/>
      <c r="N547" s="35"/>
      <c r="O547" s="35"/>
    </row>
    <row r="548" spans="1:15">
      <c r="A548" s="35"/>
      <c r="B548" s="35"/>
      <c r="C548" s="35"/>
      <c r="D548" s="35"/>
      <c r="E548" s="35"/>
      <c r="F548" s="35"/>
      <c r="G548" s="35"/>
      <c r="H548" s="35"/>
      <c r="I548" s="35"/>
      <c r="J548" s="35"/>
      <c r="K548" s="35"/>
      <c r="L548" s="35"/>
      <c r="M548" s="35"/>
      <c r="N548" s="35"/>
      <c r="O548" s="35"/>
    </row>
    <row r="549" spans="1:15">
      <c r="A549" s="35"/>
      <c r="B549" s="35"/>
      <c r="C549" s="35"/>
      <c r="D549" s="35"/>
      <c r="E549" s="35"/>
      <c r="F549" s="35"/>
      <c r="G549" s="35"/>
      <c r="H549" s="35"/>
      <c r="I549" s="35"/>
      <c r="J549" s="35"/>
      <c r="K549" s="35"/>
      <c r="L549" s="35"/>
      <c r="M549" s="35"/>
      <c r="N549" s="35"/>
      <c r="O549" s="35"/>
    </row>
    <row r="550" spans="1:15">
      <c r="A550" s="35"/>
      <c r="B550" s="35"/>
      <c r="C550" s="35"/>
      <c r="D550" s="35"/>
      <c r="E550" s="35"/>
      <c r="F550" s="35"/>
      <c r="G550" s="35"/>
      <c r="H550" s="35"/>
      <c r="I550" s="35"/>
      <c r="J550" s="35"/>
      <c r="K550" s="35"/>
      <c r="L550" s="35"/>
      <c r="M550" s="35"/>
      <c r="N550" s="35"/>
      <c r="O550" s="35"/>
    </row>
    <row r="551" spans="1:15">
      <c r="A551" s="35"/>
      <c r="B551" s="35"/>
      <c r="C551" s="35"/>
      <c r="D551" s="35"/>
      <c r="E551" s="35"/>
      <c r="F551" s="35"/>
      <c r="G551" s="35"/>
      <c r="H551" s="35"/>
      <c r="I551" s="35"/>
      <c r="J551" s="35"/>
      <c r="K551" s="35"/>
      <c r="L551" s="35"/>
      <c r="M551" s="35"/>
      <c r="N551" s="35"/>
      <c r="O551" s="35"/>
    </row>
    <row r="552" spans="1:15">
      <c r="A552" s="35"/>
      <c r="B552" s="35"/>
      <c r="C552" s="35"/>
      <c r="D552" s="35"/>
      <c r="E552" s="35"/>
      <c r="F552" s="35"/>
      <c r="G552" s="35"/>
      <c r="H552" s="35"/>
      <c r="I552" s="35"/>
      <c r="J552" s="35"/>
      <c r="K552" s="35"/>
      <c r="L552" s="35"/>
      <c r="M552" s="35"/>
      <c r="N552" s="35"/>
      <c r="O552" s="35"/>
    </row>
    <row r="553" spans="1:15">
      <c r="A553" s="35"/>
      <c r="B553" s="35"/>
      <c r="C553" s="35"/>
      <c r="D553" s="35"/>
      <c r="E553" s="35"/>
      <c r="F553" s="35"/>
      <c r="G553" s="35"/>
      <c r="H553" s="35"/>
      <c r="I553" s="35"/>
      <c r="J553" s="35"/>
      <c r="K553" s="35"/>
      <c r="L553" s="35"/>
      <c r="M553" s="35"/>
      <c r="N553" s="35"/>
      <c r="O553" s="35"/>
    </row>
    <row r="554" spans="1:15">
      <c r="A554" s="35"/>
      <c r="B554" s="35"/>
      <c r="C554" s="35"/>
      <c r="D554" s="35"/>
      <c r="E554" s="35"/>
      <c r="F554" s="35"/>
      <c r="G554" s="35"/>
      <c r="H554" s="35"/>
      <c r="I554" s="35"/>
      <c r="J554" s="35"/>
      <c r="K554" s="35"/>
      <c r="L554" s="35"/>
      <c r="M554" s="35"/>
      <c r="N554" s="35"/>
      <c r="O554" s="35"/>
    </row>
    <row r="555" spans="1:15">
      <c r="A555" s="35"/>
      <c r="B555" s="35"/>
      <c r="C555" s="35"/>
      <c r="D555" s="35"/>
      <c r="E555" s="35"/>
      <c r="F555" s="35"/>
      <c r="G555" s="35"/>
      <c r="H555" s="35"/>
      <c r="I555" s="35"/>
      <c r="J555" s="35"/>
      <c r="K555" s="35"/>
      <c r="L555" s="35"/>
      <c r="M555" s="35"/>
      <c r="N555" s="35"/>
      <c r="O555" s="35"/>
    </row>
    <row r="556" spans="1:15">
      <c r="A556" s="35"/>
      <c r="B556" s="35"/>
      <c r="C556" s="35"/>
      <c r="D556" s="35"/>
      <c r="E556" s="35"/>
      <c r="F556" s="35"/>
      <c r="G556" s="35"/>
      <c r="H556" s="35"/>
      <c r="I556" s="35"/>
      <c r="J556" s="35"/>
      <c r="K556" s="35"/>
      <c r="L556" s="35"/>
      <c r="M556" s="35"/>
      <c r="N556" s="35"/>
      <c r="O556" s="35"/>
    </row>
    <row r="557" spans="1:15">
      <c r="A557" s="35"/>
      <c r="B557" s="35"/>
      <c r="C557" s="35"/>
      <c r="D557" s="35"/>
      <c r="E557" s="35"/>
      <c r="F557" s="35"/>
      <c r="G557" s="35"/>
      <c r="H557" s="35"/>
      <c r="I557" s="35"/>
      <c r="J557" s="35"/>
      <c r="K557" s="35"/>
      <c r="L557" s="35"/>
      <c r="M557" s="35"/>
      <c r="N557" s="35"/>
      <c r="O557" s="35"/>
    </row>
    <row r="558" spans="1:15">
      <c r="A558" s="35"/>
      <c r="B558" s="35"/>
      <c r="C558" s="35"/>
      <c r="D558" s="35"/>
      <c r="E558" s="35"/>
      <c r="F558" s="35"/>
      <c r="G558" s="35"/>
      <c r="H558" s="35"/>
      <c r="I558" s="35"/>
      <c r="J558" s="35"/>
      <c r="K558" s="35"/>
      <c r="L558" s="35"/>
      <c r="M558" s="35"/>
      <c r="N558" s="35"/>
      <c r="O558" s="35"/>
    </row>
  </sheetData>
  <mergeCells count="9">
    <mergeCell ref="B6:O6"/>
    <mergeCell ref="B227:O227"/>
    <mergeCell ref="B228:O229"/>
    <mergeCell ref="B2:O2"/>
    <mergeCell ref="B3:C4"/>
    <mergeCell ref="D3:E4"/>
    <mergeCell ref="F3:H4"/>
    <mergeCell ref="I3:K4"/>
    <mergeCell ref="L3:O4"/>
  </mergeCells>
  <conditionalFormatting sqref="R24:R223">
    <cfRule type="expression" dxfId="53" priority="2">
      <formula>AND($R24&lt;&gt;"",$R24&lt;TODAY(),$O24&lt;&gt;"Accepted",$O24&lt;&gt;"Rejected",$O24&lt;&gt;"Withdrawn")</formula>
    </cfRule>
    <cfRule type="expression" dxfId="52" priority="3">
      <formula>AND($R24&lt;&gt;"",$R24=TODAY(),$O24&lt;&gt;"Accepted",$O24&lt;&gt;"Rejected",$O24&lt;&gt;"Withdrawn")</formula>
    </cfRule>
  </conditionalFormatting>
  <dataValidations count="9">
    <dataValidation type="list" allowBlank="1" sqref="G24:G223" xr:uid="{00000000-0002-0000-0200-000000000000}">
      <formula1>LocationsList</formula1>
      <formula2>0</formula2>
    </dataValidation>
    <dataValidation type="list" allowBlank="1" sqref="H24:H223" xr:uid="{00000000-0002-0000-0200-000001000000}">
      <formula1>WorkModesList</formula1>
      <formula2>0</formula2>
    </dataValidation>
    <dataValidation type="list" allowBlank="1" sqref="K24:K223" xr:uid="{00000000-0002-0000-0200-000002000000}">
      <formula1>CurrenciesList</formula1>
      <formula2>0</formula2>
    </dataValidation>
    <dataValidation type="list" allowBlank="1" sqref="N24:N223" xr:uid="{00000000-0002-0000-0200-000003000000}">
      <formula1>SourcesList</formula1>
      <formula2>0</formula2>
    </dataValidation>
    <dataValidation type="list" allowBlank="1" sqref="O24:O223" xr:uid="{00000000-0002-0000-0200-000004000000}">
      <formula1>ApplicationStatuses</formula1>
      <formula2>0</formula2>
    </dataValidation>
    <dataValidation type="list" allowBlank="1" sqref="P24:P223" xr:uid="{00000000-0002-0000-0200-000005000000}">
      <formula1>PriorityLevels</formula1>
      <formula2>0</formula2>
    </dataValidation>
    <dataValidation type="list" allowBlank="1" sqref="I24:I223" xr:uid="{00000000-0002-0000-0200-000006000000}">
      <formula1>JobTypes</formula1>
    </dataValidation>
    <dataValidation type="list" allowBlank="1" sqref="L24:L223" xr:uid="{00000000-0002-0000-0200-000007000000}">
      <formula1>CompensationPeriods</formula1>
    </dataValidation>
    <dataValidation type="list" allowBlank="1" sqref="Q24:Q223" xr:uid="{00000000-0002-0000-0200-000008000000}">
      <formula1>NextActions</formula1>
    </dataValidation>
  </dataValidations>
  <hyperlinks>
    <hyperlink ref="B3" location="'START HERE - REAL'!A1" display="START" xr:uid="{00000000-0004-0000-0200-000000000000}"/>
    <hyperlink ref="D3" location="'DASHBOARD'!A1" display="DASHBOARD" xr:uid="{00000000-0004-0000-0200-000001000000}"/>
    <hyperlink ref="F3" location="'APPLICATIONS'!A1" display="APPLICATIONS" xr:uid="{00000000-0004-0000-0200-000002000000}"/>
    <hyperlink ref="I3" location="'ACTIVITY'!A1" display="ACTIVITY" xr:uid="{00000000-0004-0000-0200-000003000000}"/>
    <hyperlink ref="L3" location="'SETUP'!A1" display="SETUP" xr:uid="{00000000-0004-0000-0200-000004000000}"/>
  </hyperlinks>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C8A83"/>
  </sheetPr>
  <dimension ref="A2:O312"/>
  <sheetViews>
    <sheetView showGridLines="0" zoomScaleNormal="100" workbookViewId="0">
      <pane ySplit="9" topLeftCell="A10" activePane="bottomLeft" state="frozen"/>
      <selection pane="bottomLeft" activeCell="A2" sqref="A2"/>
    </sheetView>
  </sheetViews>
  <sheetFormatPr defaultColWidth="8.7109375" defaultRowHeight="12.75"/>
  <cols>
    <col min="1" max="1" width="3" customWidth="1"/>
    <col min="2" max="2" width="11.7109375" customWidth="1"/>
    <col min="3" max="3" width="11" customWidth="1"/>
    <col min="4" max="4" width="13.140625" customWidth="1"/>
    <col min="5" max="5" width="16" customWidth="1"/>
    <col min="6" max="6" width="12" customWidth="1"/>
    <col min="7" max="7" width="17.85546875" customWidth="1"/>
    <col min="8" max="8" width="14.85546875" customWidth="1"/>
    <col min="9" max="9" width="11.28515625" customWidth="1"/>
    <col min="10" max="10" width="10" customWidth="1"/>
    <col min="11" max="11" width="14" customWidth="1"/>
    <col min="12" max="12" width="37.28515625" customWidth="1"/>
    <col min="13" max="15" width="11.5703125" hidden="1" customWidth="1"/>
  </cols>
  <sheetData>
    <row r="2" spans="1:15" ht="33.950000000000003" customHeight="1">
      <c r="A2" s="40"/>
      <c r="B2" s="95" t="s">
        <v>5</v>
      </c>
      <c r="C2" s="95" t="s">
        <v>5</v>
      </c>
      <c r="D2" s="95" t="s">
        <v>5</v>
      </c>
      <c r="E2" s="95" t="s">
        <v>5</v>
      </c>
      <c r="F2" s="95" t="s">
        <v>5</v>
      </c>
      <c r="G2" s="95" t="s">
        <v>5</v>
      </c>
      <c r="H2" s="95" t="s">
        <v>5</v>
      </c>
      <c r="I2" s="95" t="s">
        <v>5</v>
      </c>
      <c r="J2" s="95" t="s">
        <v>5</v>
      </c>
      <c r="K2" s="95" t="s">
        <v>5</v>
      </c>
      <c r="L2" s="95" t="s">
        <v>5</v>
      </c>
    </row>
    <row r="3" spans="1:15" ht="19.5" customHeight="1">
      <c r="A3" s="40"/>
      <c r="B3" s="90" t="s">
        <v>2</v>
      </c>
      <c r="C3" s="90"/>
      <c r="D3" s="90" t="s">
        <v>3</v>
      </c>
      <c r="E3" s="90"/>
      <c r="F3" s="90" t="s">
        <v>4</v>
      </c>
      <c r="G3" s="90"/>
      <c r="H3" s="90"/>
      <c r="I3" s="91" t="s">
        <v>5</v>
      </c>
      <c r="J3" s="91"/>
      <c r="K3" s="91"/>
      <c r="L3" s="90" t="s">
        <v>6</v>
      </c>
    </row>
    <row r="4" spans="1:15" ht="20.25" customHeight="1">
      <c r="A4" s="40"/>
      <c r="B4" s="90"/>
      <c r="C4" s="90"/>
      <c r="D4" s="90"/>
      <c r="E4" s="90"/>
      <c r="F4" s="90"/>
      <c r="G4" s="90"/>
      <c r="H4" s="90"/>
      <c r="I4" s="91"/>
      <c r="J4" s="91"/>
      <c r="K4" s="91"/>
      <c r="L4" s="90"/>
    </row>
    <row r="5" spans="1:15" ht="6.75" customHeight="1">
      <c r="A5" s="40"/>
      <c r="B5" s="40"/>
      <c r="C5" s="40"/>
      <c r="D5" s="40"/>
      <c r="E5" s="40"/>
      <c r="F5" s="40"/>
      <c r="G5" s="40"/>
      <c r="H5" s="40"/>
      <c r="I5" s="40"/>
      <c r="J5" s="40"/>
      <c r="K5" s="40"/>
      <c r="L5" s="40"/>
    </row>
    <row r="6" spans="1:15" ht="15" customHeight="1">
      <c r="A6" s="40"/>
      <c r="B6" s="96" t="s">
        <v>873</v>
      </c>
      <c r="C6" s="96" t="s">
        <v>314</v>
      </c>
      <c r="D6" s="96" t="s">
        <v>314</v>
      </c>
      <c r="E6" s="96" t="s">
        <v>314</v>
      </c>
      <c r="F6" s="96" t="s">
        <v>314</v>
      </c>
      <c r="G6" s="96" t="s">
        <v>314</v>
      </c>
      <c r="H6" s="96" t="s">
        <v>314</v>
      </c>
      <c r="I6" s="96" t="s">
        <v>314</v>
      </c>
      <c r="J6" s="96" t="s">
        <v>314</v>
      </c>
      <c r="K6" s="96" t="s">
        <v>314</v>
      </c>
      <c r="L6" s="96" t="s">
        <v>314</v>
      </c>
    </row>
    <row r="7" spans="1:15" ht="10.5" customHeight="1">
      <c r="A7" s="40"/>
      <c r="B7" s="96" t="s">
        <v>314</v>
      </c>
      <c r="C7" s="96" t="s">
        <v>314</v>
      </c>
      <c r="D7" s="96" t="s">
        <v>314</v>
      </c>
      <c r="E7" s="96" t="s">
        <v>314</v>
      </c>
      <c r="F7" s="96" t="s">
        <v>314</v>
      </c>
      <c r="G7" s="96" t="s">
        <v>314</v>
      </c>
      <c r="H7" s="96" t="s">
        <v>314</v>
      </c>
      <c r="I7" s="96" t="s">
        <v>314</v>
      </c>
      <c r="J7" s="96" t="s">
        <v>314</v>
      </c>
      <c r="K7" s="96" t="s">
        <v>314</v>
      </c>
      <c r="L7" s="96" t="s">
        <v>314</v>
      </c>
    </row>
    <row r="8" spans="1:15" ht="9.75" customHeight="1">
      <c r="A8" s="40"/>
      <c r="B8" s="40"/>
      <c r="C8" s="40"/>
      <c r="D8" s="40"/>
      <c r="E8" s="40"/>
      <c r="F8" s="40"/>
      <c r="G8" s="40"/>
      <c r="H8" s="40"/>
      <c r="I8" s="40"/>
      <c r="J8" s="40"/>
      <c r="K8" s="40"/>
      <c r="L8" s="40"/>
    </row>
    <row r="9" spans="1:15" ht="33.950000000000003" customHeight="1">
      <c r="A9" s="40"/>
      <c r="B9" s="41" t="s">
        <v>315</v>
      </c>
      <c r="C9" s="41" t="s">
        <v>316</v>
      </c>
      <c r="D9" s="41" t="s">
        <v>96</v>
      </c>
      <c r="E9" s="41" t="s">
        <v>98</v>
      </c>
      <c r="F9" s="41" t="s">
        <v>88</v>
      </c>
      <c r="G9" s="41" t="s">
        <v>89</v>
      </c>
      <c r="H9" s="41" t="s">
        <v>90</v>
      </c>
      <c r="I9" s="41" t="s">
        <v>91</v>
      </c>
      <c r="J9" s="41" t="s">
        <v>92</v>
      </c>
      <c r="K9" s="41" t="s">
        <v>93</v>
      </c>
      <c r="L9" s="41" t="s">
        <v>94</v>
      </c>
      <c r="M9" s="42" t="s">
        <v>317</v>
      </c>
      <c r="N9" s="42" t="s">
        <v>318</v>
      </c>
      <c r="O9" s="42" t="s">
        <v>319</v>
      </c>
    </row>
    <row r="10" spans="1:15" ht="32.1" customHeight="1">
      <c r="A10" s="40"/>
      <c r="B10" s="43" t="s">
        <v>320</v>
      </c>
      <c r="C10" s="44"/>
      <c r="D10" s="45"/>
      <c r="E10" s="46" t="str">
        <f>IF(D10="","",IFERROR(INDEX(APPLICATIONS!$D$24:$D$223,MATCH(D10,APPLICATIONS!$B$24:$B$223,0)),""))</f>
        <v/>
      </c>
      <c r="F10" s="46"/>
      <c r="G10" s="46"/>
      <c r="H10" s="44"/>
      <c r="I10" s="46"/>
      <c r="J10" s="44"/>
      <c r="K10" s="46"/>
      <c r="L10" s="46"/>
      <c r="M10" s="42" t="str">
        <f t="shared" ref="M10:M73" si="0">IF(F10="","",IF(F10="Tasks",1,IF(F10="Follow-Up",2,IF(F10="Interview",3,IF(F10="Research",4,IF(F10="Document",5,IF(F10="Offer",6,IF(F10="Schedule",7,""))))))))</f>
        <v/>
      </c>
      <c r="N10" s="42" t="str">
        <f t="shared" ref="N10:N73" si="1">IF(D10="","",IF(H10="",IF(C10="",0,C10),H10))</f>
        <v/>
      </c>
      <c r="O10" s="42" t="str">
        <f>IF(OR(D10="",M10=""),"",COUNTIFS($D$10:$D$309,D10,$M$10:$M$309,"&lt;"&amp;M10)+COUNTIFS($D$10:$D$309,D10,$M$10:$M$309,M10,$N$10:$N$309,"&gt;"&amp;N10)+COUNTIFS($D$10:D10,D10,$M$10:M10,M10,$N$10:N10,N10))</f>
        <v/>
      </c>
    </row>
    <row r="11" spans="1:15" ht="32.1" customHeight="1">
      <c r="A11" s="40"/>
      <c r="B11" s="43" t="s">
        <v>321</v>
      </c>
      <c r="C11" s="44"/>
      <c r="D11" s="45"/>
      <c r="E11" s="46" t="str">
        <f>IF(D11="","",IFERROR(INDEX(APPLICATIONS!$D$24:$D$223,MATCH(D11,APPLICATIONS!$B$24:$B$223,0)),""))</f>
        <v/>
      </c>
      <c r="F11" s="46"/>
      <c r="G11" s="46"/>
      <c r="H11" s="44"/>
      <c r="I11" s="46"/>
      <c r="J11" s="44"/>
      <c r="K11" s="46"/>
      <c r="L11" s="46"/>
      <c r="M11" s="42" t="str">
        <f t="shared" si="0"/>
        <v/>
      </c>
      <c r="N11" s="42" t="str">
        <f t="shared" si="1"/>
        <v/>
      </c>
      <c r="O11" s="42" t="str">
        <f>IF(OR(D11="",M11=""),"",COUNTIFS($D$10:$D$309,D11,$M$10:$M$309,"&lt;"&amp;M11)+COUNTIFS($D$10:$D$309,D11,$M$10:$M$309,M11,$N$10:$N$309,"&gt;"&amp;N11)+COUNTIFS($D$10:D11,D11,$M$10:M11,M11,$N$10:N11,N11))</f>
        <v/>
      </c>
    </row>
    <row r="12" spans="1:15" ht="32.1" customHeight="1">
      <c r="A12" s="40"/>
      <c r="B12" s="43" t="s">
        <v>322</v>
      </c>
      <c r="C12" s="44"/>
      <c r="D12" s="45"/>
      <c r="E12" s="46" t="str">
        <f>IF(D12="","",IFERROR(INDEX(APPLICATIONS!$D$24:$D$223,MATCH(D12,APPLICATIONS!$B$24:$B$223,0)),""))</f>
        <v/>
      </c>
      <c r="F12" s="46"/>
      <c r="G12" s="46"/>
      <c r="H12" s="44"/>
      <c r="I12" s="46"/>
      <c r="J12" s="44"/>
      <c r="K12" s="46"/>
      <c r="L12" s="46"/>
      <c r="M12" s="42" t="str">
        <f t="shared" si="0"/>
        <v/>
      </c>
      <c r="N12" s="42" t="str">
        <f t="shared" si="1"/>
        <v/>
      </c>
      <c r="O12" s="42" t="str">
        <f>IF(OR(D12="",M12=""),"",COUNTIFS($D$10:$D$309,D12,$M$10:$M$309,"&lt;"&amp;M12)+COUNTIFS($D$10:$D$309,D12,$M$10:$M$309,M12,$N$10:$N$309,"&gt;"&amp;N12)+COUNTIFS($D$10:D12,D12,$M$10:M12,M12,$N$10:N12,N12))</f>
        <v/>
      </c>
    </row>
    <row r="13" spans="1:15" ht="32.1" customHeight="1">
      <c r="A13" s="40"/>
      <c r="B13" s="43" t="s">
        <v>323</v>
      </c>
      <c r="C13" s="44"/>
      <c r="D13" s="45"/>
      <c r="E13" s="46" t="str">
        <f>IF(D13="","",IFERROR(INDEX(APPLICATIONS!$D$24:$D$223,MATCH(D13,APPLICATIONS!$B$24:$B$223,0)),""))</f>
        <v/>
      </c>
      <c r="F13" s="46"/>
      <c r="G13" s="46"/>
      <c r="H13" s="44"/>
      <c r="I13" s="46"/>
      <c r="J13" s="44"/>
      <c r="K13" s="46"/>
      <c r="L13" s="46"/>
      <c r="M13" s="42" t="str">
        <f t="shared" si="0"/>
        <v/>
      </c>
      <c r="N13" s="42" t="str">
        <f t="shared" si="1"/>
        <v/>
      </c>
      <c r="O13" s="42" t="str">
        <f>IF(OR(D13="",M13=""),"",COUNTIFS($D$10:$D$309,D13,$M$10:$M$309,"&lt;"&amp;M13)+COUNTIFS($D$10:$D$309,D13,$M$10:$M$309,M13,$N$10:$N$309,"&gt;"&amp;N13)+COUNTIFS($D$10:D13,D13,$M$10:M13,M13,$N$10:N13,N13))</f>
        <v/>
      </c>
    </row>
    <row r="14" spans="1:15" ht="32.1" customHeight="1">
      <c r="A14" s="40"/>
      <c r="B14" s="43" t="s">
        <v>324</v>
      </c>
      <c r="C14" s="44"/>
      <c r="D14" s="45"/>
      <c r="E14" s="46" t="str">
        <f>IF(D14="","",IFERROR(INDEX(APPLICATIONS!$D$24:$D$223,MATCH(D14,APPLICATIONS!$B$24:$B$223,0)),""))</f>
        <v/>
      </c>
      <c r="F14" s="46"/>
      <c r="G14" s="46"/>
      <c r="H14" s="44"/>
      <c r="I14" s="46"/>
      <c r="J14" s="44"/>
      <c r="K14" s="46"/>
      <c r="L14" s="46"/>
      <c r="M14" s="42" t="str">
        <f t="shared" si="0"/>
        <v/>
      </c>
      <c r="N14" s="42" t="str">
        <f t="shared" si="1"/>
        <v/>
      </c>
      <c r="O14" s="42" t="str">
        <f>IF(OR(D14="",M14=""),"",COUNTIFS($D$10:$D$309,D14,$M$10:$M$309,"&lt;"&amp;M14)+COUNTIFS($D$10:$D$309,D14,$M$10:$M$309,M14,$N$10:$N$309,"&gt;"&amp;N14)+COUNTIFS($D$10:D14,D14,$M$10:M14,M14,$N$10:N14,N14))</f>
        <v/>
      </c>
    </row>
    <row r="15" spans="1:15" ht="32.1" customHeight="1">
      <c r="A15" s="40"/>
      <c r="B15" s="43" t="s">
        <v>325</v>
      </c>
      <c r="C15" s="44"/>
      <c r="D15" s="45"/>
      <c r="E15" s="46" t="str">
        <f>IF(D15="","",IFERROR(INDEX(APPLICATIONS!$D$24:$D$223,MATCH(D15,APPLICATIONS!$B$24:$B$223,0)),""))</f>
        <v/>
      </c>
      <c r="F15" s="46"/>
      <c r="G15" s="46"/>
      <c r="H15" s="44"/>
      <c r="I15" s="46"/>
      <c r="J15" s="44"/>
      <c r="K15" s="46"/>
      <c r="L15" s="46"/>
      <c r="M15" s="42" t="str">
        <f t="shared" si="0"/>
        <v/>
      </c>
      <c r="N15" s="42" t="str">
        <f t="shared" si="1"/>
        <v/>
      </c>
      <c r="O15" s="42" t="str">
        <f>IF(OR(D15="",M15=""),"",COUNTIFS($D$10:$D$309,D15,$M$10:$M$309,"&lt;"&amp;M15)+COUNTIFS($D$10:$D$309,D15,$M$10:$M$309,M15,$N$10:$N$309,"&gt;"&amp;N15)+COUNTIFS($D$10:D15,D15,$M$10:M15,M15,$N$10:N15,N15))</f>
        <v/>
      </c>
    </row>
    <row r="16" spans="1:15" ht="32.1" customHeight="1">
      <c r="A16" s="40"/>
      <c r="B16" s="43" t="s">
        <v>326</v>
      </c>
      <c r="C16" s="44"/>
      <c r="D16" s="45"/>
      <c r="E16" s="46" t="str">
        <f>IF(D16="","",IFERROR(INDEX(APPLICATIONS!$D$24:$D$223,MATCH(D16,APPLICATIONS!$B$24:$B$223,0)),""))</f>
        <v/>
      </c>
      <c r="F16" s="46"/>
      <c r="G16" s="46"/>
      <c r="H16" s="44"/>
      <c r="I16" s="46"/>
      <c r="J16" s="44"/>
      <c r="K16" s="46"/>
      <c r="L16" s="46"/>
      <c r="M16" s="42" t="str">
        <f t="shared" si="0"/>
        <v/>
      </c>
      <c r="N16" s="42" t="str">
        <f t="shared" si="1"/>
        <v/>
      </c>
      <c r="O16" s="42" t="str">
        <f>IF(OR(D16="",M16=""),"",COUNTIFS($D$10:$D$309,D16,$M$10:$M$309,"&lt;"&amp;M16)+COUNTIFS($D$10:$D$309,D16,$M$10:$M$309,M16,$N$10:$N$309,"&gt;"&amp;N16)+COUNTIFS($D$10:D16,D16,$M$10:M16,M16,$N$10:N16,N16))</f>
        <v/>
      </c>
    </row>
    <row r="17" spans="1:15" ht="32.1" customHeight="1">
      <c r="A17" s="40"/>
      <c r="B17" s="43" t="s">
        <v>327</v>
      </c>
      <c r="C17" s="44"/>
      <c r="D17" s="45"/>
      <c r="E17" s="46" t="str">
        <f>IF(D17="","",IFERROR(INDEX(APPLICATIONS!$D$24:$D$223,MATCH(D17,APPLICATIONS!$B$24:$B$223,0)),""))</f>
        <v/>
      </c>
      <c r="F17" s="46"/>
      <c r="G17" s="46"/>
      <c r="H17" s="44"/>
      <c r="I17" s="46"/>
      <c r="J17" s="44"/>
      <c r="K17" s="46"/>
      <c r="L17" s="46"/>
      <c r="M17" s="42" t="str">
        <f t="shared" si="0"/>
        <v/>
      </c>
      <c r="N17" s="42" t="str">
        <f t="shared" si="1"/>
        <v/>
      </c>
      <c r="O17" s="42" t="str">
        <f>IF(OR(D17="",M17=""),"",COUNTIFS($D$10:$D$309,D17,$M$10:$M$309,"&lt;"&amp;M17)+COUNTIFS($D$10:$D$309,D17,$M$10:$M$309,M17,$N$10:$N$309,"&gt;"&amp;N17)+COUNTIFS($D$10:D17,D17,$M$10:M17,M17,$N$10:N17,N17))</f>
        <v/>
      </c>
    </row>
    <row r="18" spans="1:15" ht="32.1" customHeight="1">
      <c r="A18" s="40"/>
      <c r="B18" s="43" t="s">
        <v>328</v>
      </c>
      <c r="C18" s="44"/>
      <c r="D18" s="45"/>
      <c r="E18" s="46" t="str">
        <f>IF(D18="","",IFERROR(INDEX(APPLICATIONS!$D$24:$D$223,MATCH(D18,APPLICATIONS!$B$24:$B$223,0)),""))</f>
        <v/>
      </c>
      <c r="F18" s="46"/>
      <c r="G18" s="46"/>
      <c r="H18" s="44"/>
      <c r="I18" s="46"/>
      <c r="J18" s="44"/>
      <c r="K18" s="46"/>
      <c r="L18" s="46"/>
      <c r="M18" s="42" t="str">
        <f t="shared" si="0"/>
        <v/>
      </c>
      <c r="N18" s="42" t="str">
        <f t="shared" si="1"/>
        <v/>
      </c>
      <c r="O18" s="42" t="str">
        <f>IF(OR(D18="",M18=""),"",COUNTIFS($D$10:$D$309,D18,$M$10:$M$309,"&lt;"&amp;M18)+COUNTIFS($D$10:$D$309,D18,$M$10:$M$309,M18,$N$10:$N$309,"&gt;"&amp;N18)+COUNTIFS($D$10:D18,D18,$M$10:M18,M18,$N$10:N18,N18))</f>
        <v/>
      </c>
    </row>
    <row r="19" spans="1:15" ht="32.1" customHeight="1">
      <c r="A19" s="40"/>
      <c r="B19" s="43" t="s">
        <v>329</v>
      </c>
      <c r="C19" s="44"/>
      <c r="D19" s="45"/>
      <c r="E19" s="46" t="str">
        <f>IF(D19="","",IFERROR(INDEX(APPLICATIONS!$D$24:$D$223,MATCH(D19,APPLICATIONS!$B$24:$B$223,0)),""))</f>
        <v/>
      </c>
      <c r="F19" s="46"/>
      <c r="G19" s="46"/>
      <c r="H19" s="44"/>
      <c r="I19" s="46"/>
      <c r="J19" s="44"/>
      <c r="K19" s="46"/>
      <c r="L19" s="46"/>
      <c r="M19" s="42" t="str">
        <f t="shared" si="0"/>
        <v/>
      </c>
      <c r="N19" s="42" t="str">
        <f t="shared" si="1"/>
        <v/>
      </c>
      <c r="O19" s="42" t="str">
        <f>IF(OR(D19="",M19=""),"",COUNTIFS($D$10:$D$309,D19,$M$10:$M$309,"&lt;"&amp;M19)+COUNTIFS($D$10:$D$309,D19,$M$10:$M$309,M19,$N$10:$N$309,"&gt;"&amp;N19)+COUNTIFS($D$10:D19,D19,$M$10:M19,M19,$N$10:N19,N19))</f>
        <v/>
      </c>
    </row>
    <row r="20" spans="1:15" ht="32.1" customHeight="1">
      <c r="A20" s="40"/>
      <c r="B20" s="43" t="s">
        <v>330</v>
      </c>
      <c r="C20" s="44"/>
      <c r="D20" s="45"/>
      <c r="E20" s="46" t="str">
        <f>IF(D20="","",IFERROR(INDEX(APPLICATIONS!$D$24:$D$223,MATCH(D20,APPLICATIONS!$B$24:$B$223,0)),""))</f>
        <v/>
      </c>
      <c r="F20" s="46"/>
      <c r="G20" s="46"/>
      <c r="H20" s="44"/>
      <c r="I20" s="46"/>
      <c r="J20" s="44"/>
      <c r="K20" s="46"/>
      <c r="L20" s="46"/>
      <c r="M20" s="42" t="str">
        <f t="shared" si="0"/>
        <v/>
      </c>
      <c r="N20" s="42" t="str">
        <f t="shared" si="1"/>
        <v/>
      </c>
      <c r="O20" s="42" t="str">
        <f>IF(OR(D20="",M20=""),"",COUNTIFS($D$10:$D$309,D20,$M$10:$M$309,"&lt;"&amp;M20)+COUNTIFS($D$10:$D$309,D20,$M$10:$M$309,M20,$N$10:$N$309,"&gt;"&amp;N20)+COUNTIFS($D$10:D20,D20,$M$10:M20,M20,$N$10:N20,N20))</f>
        <v/>
      </c>
    </row>
    <row r="21" spans="1:15" ht="32.1" customHeight="1">
      <c r="A21" s="40"/>
      <c r="B21" s="43" t="s">
        <v>331</v>
      </c>
      <c r="C21" s="44"/>
      <c r="D21" s="45"/>
      <c r="E21" s="46" t="str">
        <f>IF(D21="","",IFERROR(INDEX(APPLICATIONS!$D$24:$D$223,MATCH(D21,APPLICATIONS!$B$24:$B$223,0)),""))</f>
        <v/>
      </c>
      <c r="F21" s="46"/>
      <c r="G21" s="46"/>
      <c r="H21" s="44"/>
      <c r="I21" s="46"/>
      <c r="J21" s="44"/>
      <c r="K21" s="46"/>
      <c r="L21" s="46"/>
      <c r="M21" s="42" t="str">
        <f t="shared" si="0"/>
        <v/>
      </c>
      <c r="N21" s="42" t="str">
        <f t="shared" si="1"/>
        <v/>
      </c>
      <c r="O21" s="42" t="str">
        <f>IF(OR(D21="",M21=""),"",COUNTIFS($D$10:$D$309,D21,$M$10:$M$309,"&lt;"&amp;M21)+COUNTIFS($D$10:$D$309,D21,$M$10:$M$309,M21,$N$10:$N$309,"&gt;"&amp;N21)+COUNTIFS($D$10:D21,D21,$M$10:M21,M21,$N$10:N21,N21))</f>
        <v/>
      </c>
    </row>
    <row r="22" spans="1:15" ht="32.1" customHeight="1">
      <c r="A22" s="40"/>
      <c r="B22" s="43" t="s">
        <v>332</v>
      </c>
      <c r="C22" s="44"/>
      <c r="D22" s="45"/>
      <c r="E22" s="46" t="str">
        <f>IF(D22="","",IFERROR(INDEX(APPLICATIONS!$D$24:$D$223,MATCH(D22,APPLICATIONS!$B$24:$B$223,0)),""))</f>
        <v/>
      </c>
      <c r="F22" s="46"/>
      <c r="G22" s="46"/>
      <c r="H22" s="44"/>
      <c r="I22" s="46"/>
      <c r="J22" s="44"/>
      <c r="K22" s="46"/>
      <c r="L22" s="46"/>
      <c r="M22" s="42" t="str">
        <f t="shared" si="0"/>
        <v/>
      </c>
      <c r="N22" s="42" t="str">
        <f t="shared" si="1"/>
        <v/>
      </c>
      <c r="O22" s="42" t="str">
        <f>IF(OR(D22="",M22=""),"",COUNTIFS($D$10:$D$309,D22,$M$10:$M$309,"&lt;"&amp;M22)+COUNTIFS($D$10:$D$309,D22,$M$10:$M$309,M22,$N$10:$N$309,"&gt;"&amp;N22)+COUNTIFS($D$10:D22,D22,$M$10:M22,M22,$N$10:N22,N22))</f>
        <v/>
      </c>
    </row>
    <row r="23" spans="1:15" ht="32.1" customHeight="1">
      <c r="A23" s="40"/>
      <c r="B23" s="43" t="s">
        <v>333</v>
      </c>
      <c r="C23" s="44"/>
      <c r="D23" s="45"/>
      <c r="E23" s="46" t="str">
        <f>IF(D23="","",IFERROR(INDEX(APPLICATIONS!$D$24:$D$223,MATCH(D23,APPLICATIONS!$B$24:$B$223,0)),""))</f>
        <v/>
      </c>
      <c r="F23" s="46"/>
      <c r="G23" s="46"/>
      <c r="H23" s="44"/>
      <c r="I23" s="46"/>
      <c r="J23" s="44"/>
      <c r="K23" s="46"/>
      <c r="L23" s="46"/>
      <c r="M23" s="42" t="str">
        <f t="shared" si="0"/>
        <v/>
      </c>
      <c r="N23" s="42" t="str">
        <f t="shared" si="1"/>
        <v/>
      </c>
      <c r="O23" s="42" t="str">
        <f>IF(OR(D23="",M23=""),"",COUNTIFS($D$10:$D$309,D23,$M$10:$M$309,"&lt;"&amp;M23)+COUNTIFS($D$10:$D$309,D23,$M$10:$M$309,M23,$N$10:$N$309,"&gt;"&amp;N23)+COUNTIFS($D$10:D23,D23,$M$10:M23,M23,$N$10:N23,N23))</f>
        <v/>
      </c>
    </row>
    <row r="24" spans="1:15" ht="32.1" customHeight="1">
      <c r="A24" s="40"/>
      <c r="B24" s="43" t="s">
        <v>334</v>
      </c>
      <c r="C24" s="44"/>
      <c r="D24" s="45"/>
      <c r="E24" s="46" t="str">
        <f>IF(D24="","",IFERROR(INDEX(APPLICATIONS!$D$24:$D$223,MATCH(D24,APPLICATIONS!$B$24:$B$223,0)),""))</f>
        <v/>
      </c>
      <c r="F24" s="46"/>
      <c r="G24" s="46"/>
      <c r="H24" s="44"/>
      <c r="I24" s="46"/>
      <c r="J24" s="44"/>
      <c r="K24" s="46"/>
      <c r="L24" s="46"/>
      <c r="M24" s="42" t="str">
        <f t="shared" si="0"/>
        <v/>
      </c>
      <c r="N24" s="42" t="str">
        <f t="shared" si="1"/>
        <v/>
      </c>
      <c r="O24" s="42" t="str">
        <f>IF(OR(D24="",M24=""),"",COUNTIFS($D$10:$D$309,D24,$M$10:$M$309,"&lt;"&amp;M24)+COUNTIFS($D$10:$D$309,D24,$M$10:$M$309,M24,$N$10:$N$309,"&gt;"&amp;N24)+COUNTIFS($D$10:D24,D24,$M$10:M24,M24,$N$10:N24,N24))</f>
        <v/>
      </c>
    </row>
    <row r="25" spans="1:15" ht="32.1" customHeight="1">
      <c r="A25" s="40"/>
      <c r="B25" s="43" t="s">
        <v>335</v>
      </c>
      <c r="C25" s="44"/>
      <c r="D25" s="45"/>
      <c r="E25" s="46" t="str">
        <f>IF(D25="","",IFERROR(INDEX(APPLICATIONS!$D$24:$D$223,MATCH(D25,APPLICATIONS!$B$24:$B$223,0)),""))</f>
        <v/>
      </c>
      <c r="F25" s="46"/>
      <c r="G25" s="46"/>
      <c r="H25" s="44"/>
      <c r="I25" s="46"/>
      <c r="J25" s="44"/>
      <c r="K25" s="46"/>
      <c r="L25" s="46"/>
      <c r="M25" s="42" t="str">
        <f t="shared" si="0"/>
        <v/>
      </c>
      <c r="N25" s="42" t="str">
        <f t="shared" si="1"/>
        <v/>
      </c>
      <c r="O25" s="42" t="str">
        <f>IF(OR(D25="",M25=""),"",COUNTIFS($D$10:$D$309,D25,$M$10:$M$309,"&lt;"&amp;M25)+COUNTIFS($D$10:$D$309,D25,$M$10:$M$309,M25,$N$10:$N$309,"&gt;"&amp;N25)+COUNTIFS($D$10:D25,D25,$M$10:M25,M25,$N$10:N25,N25))</f>
        <v/>
      </c>
    </row>
    <row r="26" spans="1:15" ht="32.1" customHeight="1">
      <c r="A26" s="40"/>
      <c r="B26" s="43" t="s">
        <v>336</v>
      </c>
      <c r="C26" s="44"/>
      <c r="D26" s="45"/>
      <c r="E26" s="46" t="str">
        <f>IF(D26="","",IFERROR(INDEX(APPLICATIONS!$D$24:$D$223,MATCH(D26,APPLICATIONS!$B$24:$B$223,0)),""))</f>
        <v/>
      </c>
      <c r="F26" s="46"/>
      <c r="G26" s="46"/>
      <c r="H26" s="44"/>
      <c r="I26" s="46"/>
      <c r="J26" s="44"/>
      <c r="K26" s="46"/>
      <c r="L26" s="46"/>
      <c r="M26" s="42" t="str">
        <f t="shared" si="0"/>
        <v/>
      </c>
      <c r="N26" s="42" t="str">
        <f t="shared" si="1"/>
        <v/>
      </c>
      <c r="O26" s="42" t="str">
        <f>IF(OR(D26="",M26=""),"",COUNTIFS($D$10:$D$309,D26,$M$10:$M$309,"&lt;"&amp;M26)+COUNTIFS($D$10:$D$309,D26,$M$10:$M$309,M26,$N$10:$N$309,"&gt;"&amp;N26)+COUNTIFS($D$10:D26,D26,$M$10:M26,M26,$N$10:N26,N26))</f>
        <v/>
      </c>
    </row>
    <row r="27" spans="1:15" ht="32.1" customHeight="1">
      <c r="A27" s="40"/>
      <c r="B27" s="43" t="s">
        <v>337</v>
      </c>
      <c r="C27" s="44"/>
      <c r="D27" s="45"/>
      <c r="E27" s="46" t="str">
        <f>IF(D27="","",IFERROR(INDEX(APPLICATIONS!$D$24:$D$223,MATCH(D27,APPLICATIONS!$B$24:$B$223,0)),""))</f>
        <v/>
      </c>
      <c r="F27" s="46"/>
      <c r="G27" s="46"/>
      <c r="H27" s="44"/>
      <c r="I27" s="46"/>
      <c r="J27" s="44"/>
      <c r="K27" s="46"/>
      <c r="L27" s="46"/>
      <c r="M27" s="42" t="str">
        <f t="shared" si="0"/>
        <v/>
      </c>
      <c r="N27" s="42" t="str">
        <f t="shared" si="1"/>
        <v/>
      </c>
      <c r="O27" s="42" t="str">
        <f>IF(OR(D27="",M27=""),"",COUNTIFS($D$10:$D$309,D27,$M$10:$M$309,"&lt;"&amp;M27)+COUNTIFS($D$10:$D$309,D27,$M$10:$M$309,M27,$N$10:$N$309,"&gt;"&amp;N27)+COUNTIFS($D$10:D27,D27,$M$10:M27,M27,$N$10:N27,N27))</f>
        <v/>
      </c>
    </row>
    <row r="28" spans="1:15" ht="32.1" customHeight="1">
      <c r="A28" s="40"/>
      <c r="B28" s="43" t="s">
        <v>338</v>
      </c>
      <c r="C28" s="44"/>
      <c r="D28" s="45"/>
      <c r="E28" s="46" t="str">
        <f>IF(D28="","",IFERROR(INDEX(APPLICATIONS!$D$24:$D$223,MATCH(D28,APPLICATIONS!$B$24:$B$223,0)),""))</f>
        <v/>
      </c>
      <c r="F28" s="46"/>
      <c r="G28" s="46"/>
      <c r="H28" s="44"/>
      <c r="I28" s="46"/>
      <c r="J28" s="44"/>
      <c r="K28" s="46"/>
      <c r="L28" s="46"/>
      <c r="M28" s="42" t="str">
        <f t="shared" si="0"/>
        <v/>
      </c>
      <c r="N28" s="42" t="str">
        <f t="shared" si="1"/>
        <v/>
      </c>
      <c r="O28" s="42" t="str">
        <f>IF(OR(D28="",M28=""),"",COUNTIFS($D$10:$D$309,D28,$M$10:$M$309,"&lt;"&amp;M28)+COUNTIFS($D$10:$D$309,D28,$M$10:$M$309,M28,$N$10:$N$309,"&gt;"&amp;N28)+COUNTIFS($D$10:D28,D28,$M$10:M28,M28,$N$10:N28,N28))</f>
        <v/>
      </c>
    </row>
    <row r="29" spans="1:15" ht="32.1" customHeight="1">
      <c r="A29" s="40"/>
      <c r="B29" s="43" t="s">
        <v>339</v>
      </c>
      <c r="C29" s="44"/>
      <c r="D29" s="45"/>
      <c r="E29" s="46" t="str">
        <f>IF(D29="","",IFERROR(INDEX(APPLICATIONS!$D$24:$D$223,MATCH(D29,APPLICATIONS!$B$24:$B$223,0)),""))</f>
        <v/>
      </c>
      <c r="F29" s="46"/>
      <c r="G29" s="46"/>
      <c r="H29" s="44"/>
      <c r="I29" s="46"/>
      <c r="J29" s="44"/>
      <c r="K29" s="46"/>
      <c r="L29" s="46"/>
      <c r="M29" s="42" t="str">
        <f t="shared" si="0"/>
        <v/>
      </c>
      <c r="N29" s="42" t="str">
        <f t="shared" si="1"/>
        <v/>
      </c>
      <c r="O29" s="42" t="str">
        <f>IF(OR(D29="",M29=""),"",COUNTIFS($D$10:$D$309,D29,$M$10:$M$309,"&lt;"&amp;M29)+COUNTIFS($D$10:$D$309,D29,$M$10:$M$309,M29,$N$10:$N$309,"&gt;"&amp;N29)+COUNTIFS($D$10:D29,D29,$M$10:M29,M29,$N$10:N29,N29))</f>
        <v/>
      </c>
    </row>
    <row r="30" spans="1:15" ht="32.1" customHeight="1">
      <c r="A30" s="40"/>
      <c r="B30" s="43" t="s">
        <v>340</v>
      </c>
      <c r="C30" s="44"/>
      <c r="D30" s="45"/>
      <c r="E30" s="46" t="str">
        <f>IF(D30="","",IFERROR(INDEX(APPLICATIONS!$D$24:$D$223,MATCH(D30,APPLICATIONS!$B$24:$B$223,0)),""))</f>
        <v/>
      </c>
      <c r="F30" s="46"/>
      <c r="G30" s="46"/>
      <c r="H30" s="44"/>
      <c r="I30" s="46"/>
      <c r="J30" s="44"/>
      <c r="K30" s="46"/>
      <c r="L30" s="46"/>
      <c r="M30" s="42" t="str">
        <f t="shared" si="0"/>
        <v/>
      </c>
      <c r="N30" s="42" t="str">
        <f t="shared" si="1"/>
        <v/>
      </c>
      <c r="O30" s="42" t="str">
        <f>IF(OR(D30="",M30=""),"",COUNTIFS($D$10:$D$309,D30,$M$10:$M$309,"&lt;"&amp;M30)+COUNTIFS($D$10:$D$309,D30,$M$10:$M$309,M30,$N$10:$N$309,"&gt;"&amp;N30)+COUNTIFS($D$10:D30,D30,$M$10:M30,M30,$N$10:N30,N30))</f>
        <v/>
      </c>
    </row>
    <row r="31" spans="1:15" ht="32.1" customHeight="1">
      <c r="A31" s="40"/>
      <c r="B31" s="43" t="s">
        <v>341</v>
      </c>
      <c r="C31" s="44"/>
      <c r="D31" s="45"/>
      <c r="E31" s="46" t="str">
        <f>IF(D31="","",IFERROR(INDEX(APPLICATIONS!$D$24:$D$223,MATCH(D31,APPLICATIONS!$B$24:$B$223,0)),""))</f>
        <v/>
      </c>
      <c r="F31" s="46"/>
      <c r="G31" s="46"/>
      <c r="H31" s="44"/>
      <c r="I31" s="46"/>
      <c r="J31" s="44"/>
      <c r="K31" s="46"/>
      <c r="L31" s="46"/>
      <c r="M31" s="42" t="str">
        <f t="shared" si="0"/>
        <v/>
      </c>
      <c r="N31" s="42" t="str">
        <f t="shared" si="1"/>
        <v/>
      </c>
      <c r="O31" s="42" t="str">
        <f>IF(OR(D31="",M31=""),"",COUNTIFS($D$10:$D$309,D31,$M$10:$M$309,"&lt;"&amp;M31)+COUNTIFS($D$10:$D$309,D31,$M$10:$M$309,M31,$N$10:$N$309,"&gt;"&amp;N31)+COUNTIFS($D$10:D31,D31,$M$10:M31,M31,$N$10:N31,N31))</f>
        <v/>
      </c>
    </row>
    <row r="32" spans="1:15" ht="32.1" customHeight="1">
      <c r="A32" s="40"/>
      <c r="B32" s="43" t="s">
        <v>342</v>
      </c>
      <c r="C32" s="44"/>
      <c r="D32" s="45"/>
      <c r="E32" s="46" t="str">
        <f>IF(D32="","",IFERROR(INDEX(APPLICATIONS!$D$24:$D$223,MATCH(D32,APPLICATIONS!$B$24:$B$223,0)),""))</f>
        <v/>
      </c>
      <c r="F32" s="46"/>
      <c r="G32" s="46"/>
      <c r="H32" s="44"/>
      <c r="I32" s="46"/>
      <c r="J32" s="44"/>
      <c r="K32" s="46"/>
      <c r="L32" s="46"/>
      <c r="M32" s="42" t="str">
        <f t="shared" si="0"/>
        <v/>
      </c>
      <c r="N32" s="42" t="str">
        <f t="shared" si="1"/>
        <v/>
      </c>
      <c r="O32" s="42" t="str">
        <f>IF(OR(D32="",M32=""),"",COUNTIFS($D$10:$D$309,D32,$M$10:$M$309,"&lt;"&amp;M32)+COUNTIFS($D$10:$D$309,D32,$M$10:$M$309,M32,$N$10:$N$309,"&gt;"&amp;N32)+COUNTIFS($D$10:D32,D32,$M$10:M32,M32,$N$10:N32,N32))</f>
        <v/>
      </c>
    </row>
    <row r="33" spans="1:15" ht="32.1" customHeight="1">
      <c r="A33" s="40"/>
      <c r="B33" s="43" t="s">
        <v>343</v>
      </c>
      <c r="C33" s="44"/>
      <c r="D33" s="45"/>
      <c r="E33" s="46" t="str">
        <f>IF(D33="","",IFERROR(INDEX(APPLICATIONS!$D$24:$D$223,MATCH(D33,APPLICATIONS!$B$24:$B$223,0)),""))</f>
        <v/>
      </c>
      <c r="F33" s="46"/>
      <c r="G33" s="46"/>
      <c r="H33" s="44"/>
      <c r="I33" s="46"/>
      <c r="J33" s="44"/>
      <c r="K33" s="46"/>
      <c r="L33" s="46"/>
      <c r="M33" s="42" t="str">
        <f t="shared" si="0"/>
        <v/>
      </c>
      <c r="N33" s="42" t="str">
        <f t="shared" si="1"/>
        <v/>
      </c>
      <c r="O33" s="42" t="str">
        <f>IF(OR(D33="",M33=""),"",COUNTIFS($D$10:$D$309,D33,$M$10:$M$309,"&lt;"&amp;M33)+COUNTIFS($D$10:$D$309,D33,$M$10:$M$309,M33,$N$10:$N$309,"&gt;"&amp;N33)+COUNTIFS($D$10:D33,D33,$M$10:M33,M33,$N$10:N33,N33))</f>
        <v/>
      </c>
    </row>
    <row r="34" spans="1:15" ht="32.1" customHeight="1">
      <c r="A34" s="40"/>
      <c r="B34" s="43" t="s">
        <v>344</v>
      </c>
      <c r="C34" s="44"/>
      <c r="D34" s="45"/>
      <c r="E34" s="46" t="str">
        <f>IF(D34="","",IFERROR(INDEX(APPLICATIONS!$D$24:$D$223,MATCH(D34,APPLICATIONS!$B$24:$B$223,0)),""))</f>
        <v/>
      </c>
      <c r="F34" s="46"/>
      <c r="G34" s="46"/>
      <c r="H34" s="44"/>
      <c r="I34" s="46"/>
      <c r="J34" s="44"/>
      <c r="K34" s="46"/>
      <c r="L34" s="46"/>
      <c r="M34" s="42" t="str">
        <f t="shared" si="0"/>
        <v/>
      </c>
      <c r="N34" s="42" t="str">
        <f t="shared" si="1"/>
        <v/>
      </c>
      <c r="O34" s="42" t="str">
        <f>IF(OR(D34="",M34=""),"",COUNTIFS($D$10:$D$309,D34,$M$10:$M$309,"&lt;"&amp;M34)+COUNTIFS($D$10:$D$309,D34,$M$10:$M$309,M34,$N$10:$N$309,"&gt;"&amp;N34)+COUNTIFS($D$10:D34,D34,$M$10:M34,M34,$N$10:N34,N34))</f>
        <v/>
      </c>
    </row>
    <row r="35" spans="1:15" ht="32.1" customHeight="1">
      <c r="A35" s="40"/>
      <c r="B35" s="43" t="s">
        <v>345</v>
      </c>
      <c r="C35" s="44"/>
      <c r="D35" s="45"/>
      <c r="E35" s="46" t="str">
        <f>IF(D35="","",IFERROR(INDEX(APPLICATIONS!$D$24:$D$223,MATCH(D35,APPLICATIONS!$B$24:$B$223,0)),""))</f>
        <v/>
      </c>
      <c r="F35" s="46"/>
      <c r="G35" s="46"/>
      <c r="H35" s="44"/>
      <c r="I35" s="46"/>
      <c r="J35" s="44"/>
      <c r="K35" s="46"/>
      <c r="L35" s="46"/>
      <c r="M35" s="42" t="str">
        <f t="shared" si="0"/>
        <v/>
      </c>
      <c r="N35" s="42" t="str">
        <f t="shared" si="1"/>
        <v/>
      </c>
      <c r="O35" s="42" t="str">
        <f>IF(OR(D35="",M35=""),"",COUNTIFS($D$10:$D$309,D35,$M$10:$M$309,"&lt;"&amp;M35)+COUNTIFS($D$10:$D$309,D35,$M$10:$M$309,M35,$N$10:$N$309,"&gt;"&amp;N35)+COUNTIFS($D$10:D35,D35,$M$10:M35,M35,$N$10:N35,N35))</f>
        <v/>
      </c>
    </row>
    <row r="36" spans="1:15" ht="32.1" customHeight="1">
      <c r="A36" s="40"/>
      <c r="B36" s="43" t="s">
        <v>346</v>
      </c>
      <c r="C36" s="44"/>
      <c r="D36" s="45"/>
      <c r="E36" s="46" t="str">
        <f>IF(D36="","",IFERROR(INDEX(APPLICATIONS!$D$24:$D$223,MATCH(D36,APPLICATIONS!$B$24:$B$223,0)),""))</f>
        <v/>
      </c>
      <c r="F36" s="46"/>
      <c r="G36" s="46"/>
      <c r="H36" s="44"/>
      <c r="I36" s="46"/>
      <c r="J36" s="44"/>
      <c r="K36" s="46"/>
      <c r="L36" s="46"/>
      <c r="M36" s="42" t="str">
        <f t="shared" si="0"/>
        <v/>
      </c>
      <c r="N36" s="42" t="str">
        <f t="shared" si="1"/>
        <v/>
      </c>
      <c r="O36" s="42" t="str">
        <f>IF(OR(D36="",M36=""),"",COUNTIFS($D$10:$D$309,D36,$M$10:$M$309,"&lt;"&amp;M36)+COUNTIFS($D$10:$D$309,D36,$M$10:$M$309,M36,$N$10:$N$309,"&gt;"&amp;N36)+COUNTIFS($D$10:D36,D36,$M$10:M36,M36,$N$10:N36,N36))</f>
        <v/>
      </c>
    </row>
    <row r="37" spans="1:15" ht="32.1" customHeight="1">
      <c r="A37" s="40"/>
      <c r="B37" s="43" t="s">
        <v>347</v>
      </c>
      <c r="C37" s="44"/>
      <c r="D37" s="45"/>
      <c r="E37" s="46" t="str">
        <f>IF(D37="","",IFERROR(INDEX(APPLICATIONS!$D$24:$D$223,MATCH(D37,APPLICATIONS!$B$24:$B$223,0)),""))</f>
        <v/>
      </c>
      <c r="F37" s="46"/>
      <c r="G37" s="46"/>
      <c r="H37" s="44"/>
      <c r="I37" s="46"/>
      <c r="J37" s="44"/>
      <c r="K37" s="46"/>
      <c r="L37" s="46"/>
      <c r="M37" s="42" t="str">
        <f t="shared" si="0"/>
        <v/>
      </c>
      <c r="N37" s="42" t="str">
        <f t="shared" si="1"/>
        <v/>
      </c>
      <c r="O37" s="42" t="str">
        <f>IF(OR(D37="",M37=""),"",COUNTIFS($D$10:$D$309,D37,$M$10:$M$309,"&lt;"&amp;M37)+COUNTIFS($D$10:$D$309,D37,$M$10:$M$309,M37,$N$10:$N$309,"&gt;"&amp;N37)+COUNTIFS($D$10:D37,D37,$M$10:M37,M37,$N$10:N37,N37))</f>
        <v/>
      </c>
    </row>
    <row r="38" spans="1:15" ht="32.1" customHeight="1">
      <c r="A38" s="40"/>
      <c r="B38" s="43" t="s">
        <v>348</v>
      </c>
      <c r="C38" s="44"/>
      <c r="D38" s="45"/>
      <c r="E38" s="46" t="str">
        <f>IF(D38="","",IFERROR(INDEX(APPLICATIONS!$D$24:$D$223,MATCH(D38,APPLICATIONS!$B$24:$B$223,0)),""))</f>
        <v/>
      </c>
      <c r="F38" s="46"/>
      <c r="G38" s="46"/>
      <c r="H38" s="44"/>
      <c r="I38" s="46"/>
      <c r="J38" s="44"/>
      <c r="K38" s="46"/>
      <c r="L38" s="46"/>
      <c r="M38" s="42" t="str">
        <f t="shared" si="0"/>
        <v/>
      </c>
      <c r="N38" s="42" t="str">
        <f t="shared" si="1"/>
        <v/>
      </c>
      <c r="O38" s="42" t="str">
        <f>IF(OR(D38="",M38=""),"",COUNTIFS($D$10:$D$309,D38,$M$10:$M$309,"&lt;"&amp;M38)+COUNTIFS($D$10:$D$309,D38,$M$10:$M$309,M38,$N$10:$N$309,"&gt;"&amp;N38)+COUNTIFS($D$10:D38,D38,$M$10:M38,M38,$N$10:N38,N38))</f>
        <v/>
      </c>
    </row>
    <row r="39" spans="1:15" ht="32.1" customHeight="1">
      <c r="A39" s="40"/>
      <c r="B39" s="43" t="s">
        <v>349</v>
      </c>
      <c r="C39" s="44"/>
      <c r="D39" s="45"/>
      <c r="E39" s="46" t="str">
        <f>IF(D39="","",IFERROR(INDEX(APPLICATIONS!$D$24:$D$223,MATCH(D39,APPLICATIONS!$B$24:$B$223,0)),""))</f>
        <v/>
      </c>
      <c r="F39" s="46"/>
      <c r="G39" s="46"/>
      <c r="H39" s="44"/>
      <c r="I39" s="46"/>
      <c r="J39" s="44"/>
      <c r="K39" s="46"/>
      <c r="L39" s="46"/>
      <c r="M39" s="42" t="str">
        <f t="shared" si="0"/>
        <v/>
      </c>
      <c r="N39" s="42" t="str">
        <f t="shared" si="1"/>
        <v/>
      </c>
      <c r="O39" s="42" t="str">
        <f>IF(OR(D39="",M39=""),"",COUNTIFS($D$10:$D$309,D39,$M$10:$M$309,"&lt;"&amp;M39)+COUNTIFS($D$10:$D$309,D39,$M$10:$M$309,M39,$N$10:$N$309,"&gt;"&amp;N39)+COUNTIFS($D$10:D39,D39,$M$10:M39,M39,$N$10:N39,N39))</f>
        <v/>
      </c>
    </row>
    <row r="40" spans="1:15" ht="32.1" customHeight="1">
      <c r="A40" s="40"/>
      <c r="B40" s="43" t="s">
        <v>350</v>
      </c>
      <c r="C40" s="44"/>
      <c r="D40" s="45"/>
      <c r="E40" s="46" t="str">
        <f>IF(D40="","",IFERROR(INDEX(APPLICATIONS!$D$24:$D$223,MATCH(D40,APPLICATIONS!$B$24:$B$223,0)),""))</f>
        <v/>
      </c>
      <c r="F40" s="46"/>
      <c r="G40" s="46"/>
      <c r="H40" s="44"/>
      <c r="I40" s="46"/>
      <c r="J40" s="44"/>
      <c r="K40" s="46"/>
      <c r="L40" s="46"/>
      <c r="M40" s="42" t="str">
        <f t="shared" si="0"/>
        <v/>
      </c>
      <c r="N40" s="42" t="str">
        <f t="shared" si="1"/>
        <v/>
      </c>
      <c r="O40" s="42" t="str">
        <f>IF(OR(D40="",M40=""),"",COUNTIFS($D$10:$D$309,D40,$M$10:$M$309,"&lt;"&amp;M40)+COUNTIFS($D$10:$D$309,D40,$M$10:$M$309,M40,$N$10:$N$309,"&gt;"&amp;N40)+COUNTIFS($D$10:D40,D40,$M$10:M40,M40,$N$10:N40,N40))</f>
        <v/>
      </c>
    </row>
    <row r="41" spans="1:15" ht="32.1" customHeight="1">
      <c r="A41" s="40"/>
      <c r="B41" s="43" t="s">
        <v>351</v>
      </c>
      <c r="C41" s="44"/>
      <c r="D41" s="45"/>
      <c r="E41" s="46" t="str">
        <f>IF(D41="","",IFERROR(INDEX(APPLICATIONS!$D$24:$D$223,MATCH(D41,APPLICATIONS!$B$24:$B$223,0)),""))</f>
        <v/>
      </c>
      <c r="F41" s="46"/>
      <c r="G41" s="46"/>
      <c r="H41" s="44"/>
      <c r="I41" s="46"/>
      <c r="J41" s="44"/>
      <c r="K41" s="46"/>
      <c r="L41" s="46"/>
      <c r="M41" s="42" t="str">
        <f t="shared" si="0"/>
        <v/>
      </c>
      <c r="N41" s="42" t="str">
        <f t="shared" si="1"/>
        <v/>
      </c>
      <c r="O41" s="42" t="str">
        <f>IF(OR(D41="",M41=""),"",COUNTIFS($D$10:$D$309,D41,$M$10:$M$309,"&lt;"&amp;M41)+COUNTIFS($D$10:$D$309,D41,$M$10:$M$309,M41,$N$10:$N$309,"&gt;"&amp;N41)+COUNTIFS($D$10:D41,D41,$M$10:M41,M41,$N$10:N41,N41))</f>
        <v/>
      </c>
    </row>
    <row r="42" spans="1:15" ht="32.1" customHeight="1">
      <c r="A42" s="40"/>
      <c r="B42" s="43" t="s">
        <v>352</v>
      </c>
      <c r="C42" s="44"/>
      <c r="D42" s="45"/>
      <c r="E42" s="46" t="str">
        <f>IF(D42="","",IFERROR(INDEX(APPLICATIONS!$D$24:$D$223,MATCH(D42,APPLICATIONS!$B$24:$B$223,0)),""))</f>
        <v/>
      </c>
      <c r="F42" s="46"/>
      <c r="G42" s="46"/>
      <c r="H42" s="44"/>
      <c r="I42" s="46"/>
      <c r="J42" s="44"/>
      <c r="K42" s="46"/>
      <c r="L42" s="46"/>
      <c r="M42" s="42" t="str">
        <f t="shared" si="0"/>
        <v/>
      </c>
      <c r="N42" s="42" t="str">
        <f t="shared" si="1"/>
        <v/>
      </c>
      <c r="O42" s="42" t="str">
        <f>IF(OR(D42="",M42=""),"",COUNTIFS($D$10:$D$309,D42,$M$10:$M$309,"&lt;"&amp;M42)+COUNTIFS($D$10:$D$309,D42,$M$10:$M$309,M42,$N$10:$N$309,"&gt;"&amp;N42)+COUNTIFS($D$10:D42,D42,$M$10:M42,M42,$N$10:N42,N42))</f>
        <v/>
      </c>
    </row>
    <row r="43" spans="1:15" ht="32.1" customHeight="1">
      <c r="A43" s="40"/>
      <c r="B43" s="43" t="s">
        <v>353</v>
      </c>
      <c r="C43" s="44"/>
      <c r="D43" s="45"/>
      <c r="E43" s="46" t="str">
        <f>IF(D43="","",IFERROR(INDEX(APPLICATIONS!$D$24:$D$223,MATCH(D43,APPLICATIONS!$B$24:$B$223,0)),""))</f>
        <v/>
      </c>
      <c r="F43" s="46"/>
      <c r="G43" s="46"/>
      <c r="H43" s="44"/>
      <c r="I43" s="46"/>
      <c r="J43" s="44"/>
      <c r="K43" s="46"/>
      <c r="L43" s="46"/>
      <c r="M43" s="42" t="str">
        <f t="shared" si="0"/>
        <v/>
      </c>
      <c r="N43" s="42" t="str">
        <f t="shared" si="1"/>
        <v/>
      </c>
      <c r="O43" s="42" t="str">
        <f>IF(OR(D43="",M43=""),"",COUNTIFS($D$10:$D$309,D43,$M$10:$M$309,"&lt;"&amp;M43)+COUNTIFS($D$10:$D$309,D43,$M$10:$M$309,M43,$N$10:$N$309,"&gt;"&amp;N43)+COUNTIFS($D$10:D43,D43,$M$10:M43,M43,$N$10:N43,N43))</f>
        <v/>
      </c>
    </row>
    <row r="44" spans="1:15" ht="32.1" customHeight="1">
      <c r="A44" s="40"/>
      <c r="B44" s="43" t="s">
        <v>354</v>
      </c>
      <c r="C44" s="44"/>
      <c r="D44" s="45"/>
      <c r="E44" s="46" t="str">
        <f>IF(D44="","",IFERROR(INDEX(APPLICATIONS!$D$24:$D$223,MATCH(D44,APPLICATIONS!$B$24:$B$223,0)),""))</f>
        <v/>
      </c>
      <c r="F44" s="46"/>
      <c r="G44" s="46"/>
      <c r="H44" s="44"/>
      <c r="I44" s="46"/>
      <c r="J44" s="44"/>
      <c r="K44" s="46"/>
      <c r="L44" s="46"/>
      <c r="M44" s="42" t="str">
        <f t="shared" si="0"/>
        <v/>
      </c>
      <c r="N44" s="42" t="str">
        <f t="shared" si="1"/>
        <v/>
      </c>
      <c r="O44" s="42" t="str">
        <f>IF(OR(D44="",M44=""),"",COUNTIFS($D$10:$D$309,D44,$M$10:$M$309,"&lt;"&amp;M44)+COUNTIFS($D$10:$D$309,D44,$M$10:$M$309,M44,$N$10:$N$309,"&gt;"&amp;N44)+COUNTIFS($D$10:D44,D44,$M$10:M44,M44,$N$10:N44,N44))</f>
        <v/>
      </c>
    </row>
    <row r="45" spans="1:15" ht="32.1" customHeight="1">
      <c r="A45" s="40"/>
      <c r="B45" s="43" t="s">
        <v>355</v>
      </c>
      <c r="C45" s="44"/>
      <c r="D45" s="45"/>
      <c r="E45" s="46" t="str">
        <f>IF(D45="","",IFERROR(INDEX(APPLICATIONS!$D$24:$D$223,MATCH(D45,APPLICATIONS!$B$24:$B$223,0)),""))</f>
        <v/>
      </c>
      <c r="F45" s="46"/>
      <c r="G45" s="46"/>
      <c r="H45" s="44"/>
      <c r="I45" s="46"/>
      <c r="J45" s="44"/>
      <c r="K45" s="46"/>
      <c r="L45" s="46"/>
      <c r="M45" s="42" t="str">
        <f t="shared" si="0"/>
        <v/>
      </c>
      <c r="N45" s="42" t="str">
        <f t="shared" si="1"/>
        <v/>
      </c>
      <c r="O45" s="42" t="str">
        <f>IF(OR(D45="",M45=""),"",COUNTIFS($D$10:$D$309,D45,$M$10:$M$309,"&lt;"&amp;M45)+COUNTIFS($D$10:$D$309,D45,$M$10:$M$309,M45,$N$10:$N$309,"&gt;"&amp;N45)+COUNTIFS($D$10:D45,D45,$M$10:M45,M45,$N$10:N45,N45))</f>
        <v/>
      </c>
    </row>
    <row r="46" spans="1:15" ht="32.1" customHeight="1">
      <c r="A46" s="40"/>
      <c r="B46" s="43" t="s">
        <v>356</v>
      </c>
      <c r="C46" s="44"/>
      <c r="D46" s="45"/>
      <c r="E46" s="46" t="str">
        <f>IF(D46="","",IFERROR(INDEX(APPLICATIONS!$D$24:$D$223,MATCH(D46,APPLICATIONS!$B$24:$B$223,0)),""))</f>
        <v/>
      </c>
      <c r="F46" s="46"/>
      <c r="G46" s="46"/>
      <c r="H46" s="44"/>
      <c r="I46" s="46"/>
      <c r="J46" s="44"/>
      <c r="K46" s="46"/>
      <c r="L46" s="46"/>
      <c r="M46" s="42" t="str">
        <f t="shared" si="0"/>
        <v/>
      </c>
      <c r="N46" s="42" t="str">
        <f t="shared" si="1"/>
        <v/>
      </c>
      <c r="O46" s="42" t="str">
        <f>IF(OR(D46="",M46=""),"",COUNTIFS($D$10:$D$309,D46,$M$10:$M$309,"&lt;"&amp;M46)+COUNTIFS($D$10:$D$309,D46,$M$10:$M$309,M46,$N$10:$N$309,"&gt;"&amp;N46)+COUNTIFS($D$10:D46,D46,$M$10:M46,M46,$N$10:N46,N46))</f>
        <v/>
      </c>
    </row>
    <row r="47" spans="1:15" ht="32.1" customHeight="1">
      <c r="A47" s="40"/>
      <c r="B47" s="43" t="s">
        <v>357</v>
      </c>
      <c r="C47" s="44"/>
      <c r="D47" s="45"/>
      <c r="E47" s="46" t="str">
        <f>IF(D47="","",IFERROR(INDEX(APPLICATIONS!$D$24:$D$223,MATCH(D47,APPLICATIONS!$B$24:$B$223,0)),""))</f>
        <v/>
      </c>
      <c r="F47" s="46"/>
      <c r="G47" s="46"/>
      <c r="H47" s="44"/>
      <c r="I47" s="46"/>
      <c r="J47" s="44"/>
      <c r="K47" s="46"/>
      <c r="L47" s="46"/>
      <c r="M47" s="42" t="str">
        <f t="shared" si="0"/>
        <v/>
      </c>
      <c r="N47" s="42" t="str">
        <f t="shared" si="1"/>
        <v/>
      </c>
      <c r="O47" s="42" t="str">
        <f>IF(OR(D47="",M47=""),"",COUNTIFS($D$10:$D$309,D47,$M$10:$M$309,"&lt;"&amp;M47)+COUNTIFS($D$10:$D$309,D47,$M$10:$M$309,M47,$N$10:$N$309,"&gt;"&amp;N47)+COUNTIFS($D$10:D47,D47,$M$10:M47,M47,$N$10:N47,N47))</f>
        <v/>
      </c>
    </row>
    <row r="48" spans="1:15" ht="32.1" customHeight="1">
      <c r="A48" s="40"/>
      <c r="B48" s="43" t="s">
        <v>358</v>
      </c>
      <c r="C48" s="44"/>
      <c r="D48" s="45"/>
      <c r="E48" s="46" t="str">
        <f>IF(D48="","",IFERROR(INDEX(APPLICATIONS!$D$24:$D$223,MATCH(D48,APPLICATIONS!$B$24:$B$223,0)),""))</f>
        <v/>
      </c>
      <c r="F48" s="46"/>
      <c r="G48" s="46"/>
      <c r="H48" s="44"/>
      <c r="I48" s="46"/>
      <c r="J48" s="44"/>
      <c r="K48" s="46"/>
      <c r="L48" s="46"/>
      <c r="M48" s="42" t="str">
        <f t="shared" si="0"/>
        <v/>
      </c>
      <c r="N48" s="42" t="str">
        <f t="shared" si="1"/>
        <v/>
      </c>
      <c r="O48" s="42" t="str">
        <f>IF(OR(D48="",M48=""),"",COUNTIFS($D$10:$D$309,D48,$M$10:$M$309,"&lt;"&amp;M48)+COUNTIFS($D$10:$D$309,D48,$M$10:$M$309,M48,$N$10:$N$309,"&gt;"&amp;N48)+COUNTIFS($D$10:D48,D48,$M$10:M48,M48,$N$10:N48,N48))</f>
        <v/>
      </c>
    </row>
    <row r="49" spans="1:15" ht="32.1" customHeight="1">
      <c r="A49" s="40"/>
      <c r="B49" s="43" t="s">
        <v>359</v>
      </c>
      <c r="C49" s="44"/>
      <c r="D49" s="45"/>
      <c r="E49" s="46" t="str">
        <f>IF(D49="","",IFERROR(INDEX(APPLICATIONS!$D$24:$D$223,MATCH(D49,APPLICATIONS!$B$24:$B$223,0)),""))</f>
        <v/>
      </c>
      <c r="F49" s="46"/>
      <c r="G49" s="46"/>
      <c r="H49" s="44"/>
      <c r="I49" s="46"/>
      <c r="J49" s="44"/>
      <c r="K49" s="46"/>
      <c r="L49" s="46"/>
      <c r="M49" s="42" t="str">
        <f t="shared" si="0"/>
        <v/>
      </c>
      <c r="N49" s="42" t="str">
        <f t="shared" si="1"/>
        <v/>
      </c>
      <c r="O49" s="42" t="str">
        <f>IF(OR(D49="",M49=""),"",COUNTIFS($D$10:$D$309,D49,$M$10:$M$309,"&lt;"&amp;M49)+COUNTIFS($D$10:$D$309,D49,$M$10:$M$309,M49,$N$10:$N$309,"&gt;"&amp;N49)+COUNTIFS($D$10:D49,D49,$M$10:M49,M49,$N$10:N49,N49))</f>
        <v/>
      </c>
    </row>
    <row r="50" spans="1:15" ht="32.1" customHeight="1">
      <c r="A50" s="40"/>
      <c r="B50" s="43" t="s">
        <v>360</v>
      </c>
      <c r="C50" s="44"/>
      <c r="D50" s="45"/>
      <c r="E50" s="46" t="str">
        <f>IF(D50="","",IFERROR(INDEX(APPLICATIONS!$D$24:$D$223,MATCH(D50,APPLICATIONS!$B$24:$B$223,0)),""))</f>
        <v/>
      </c>
      <c r="F50" s="46"/>
      <c r="G50" s="46"/>
      <c r="H50" s="44"/>
      <c r="I50" s="46"/>
      <c r="J50" s="44"/>
      <c r="K50" s="46"/>
      <c r="L50" s="46"/>
      <c r="M50" s="42" t="str">
        <f t="shared" si="0"/>
        <v/>
      </c>
      <c r="N50" s="42" t="str">
        <f t="shared" si="1"/>
        <v/>
      </c>
      <c r="O50" s="42" t="str">
        <f>IF(OR(D50="",M50=""),"",COUNTIFS($D$10:$D$309,D50,$M$10:$M$309,"&lt;"&amp;M50)+COUNTIFS($D$10:$D$309,D50,$M$10:$M$309,M50,$N$10:$N$309,"&gt;"&amp;N50)+COUNTIFS($D$10:D50,D50,$M$10:M50,M50,$N$10:N50,N50))</f>
        <v/>
      </c>
    </row>
    <row r="51" spans="1:15" ht="32.1" customHeight="1">
      <c r="A51" s="40"/>
      <c r="B51" s="43" t="s">
        <v>361</v>
      </c>
      <c r="C51" s="44"/>
      <c r="D51" s="45"/>
      <c r="E51" s="46" t="str">
        <f>IF(D51="","",IFERROR(INDEX(APPLICATIONS!$D$24:$D$223,MATCH(D51,APPLICATIONS!$B$24:$B$223,0)),""))</f>
        <v/>
      </c>
      <c r="F51" s="46"/>
      <c r="G51" s="46"/>
      <c r="H51" s="44"/>
      <c r="I51" s="46"/>
      <c r="J51" s="44"/>
      <c r="K51" s="46"/>
      <c r="L51" s="46"/>
      <c r="M51" s="42" t="str">
        <f t="shared" si="0"/>
        <v/>
      </c>
      <c r="N51" s="42" t="str">
        <f t="shared" si="1"/>
        <v/>
      </c>
      <c r="O51" s="42" t="str">
        <f>IF(OR(D51="",M51=""),"",COUNTIFS($D$10:$D$309,D51,$M$10:$M$309,"&lt;"&amp;M51)+COUNTIFS($D$10:$D$309,D51,$M$10:$M$309,M51,$N$10:$N$309,"&gt;"&amp;N51)+COUNTIFS($D$10:D51,D51,$M$10:M51,M51,$N$10:N51,N51))</f>
        <v/>
      </c>
    </row>
    <row r="52" spans="1:15" ht="32.1" customHeight="1">
      <c r="A52" s="40"/>
      <c r="B52" s="43" t="s">
        <v>362</v>
      </c>
      <c r="C52" s="44"/>
      <c r="D52" s="45"/>
      <c r="E52" s="46" t="str">
        <f>IF(D52="","",IFERROR(INDEX(APPLICATIONS!$D$24:$D$223,MATCH(D52,APPLICATIONS!$B$24:$B$223,0)),""))</f>
        <v/>
      </c>
      <c r="F52" s="46"/>
      <c r="G52" s="46"/>
      <c r="H52" s="44"/>
      <c r="I52" s="46"/>
      <c r="J52" s="44"/>
      <c r="K52" s="46"/>
      <c r="L52" s="46"/>
      <c r="M52" s="42" t="str">
        <f t="shared" si="0"/>
        <v/>
      </c>
      <c r="N52" s="42" t="str">
        <f t="shared" si="1"/>
        <v/>
      </c>
      <c r="O52" s="42" t="str">
        <f>IF(OR(D52="",M52=""),"",COUNTIFS($D$10:$D$309,D52,$M$10:$M$309,"&lt;"&amp;M52)+COUNTIFS($D$10:$D$309,D52,$M$10:$M$309,M52,$N$10:$N$309,"&gt;"&amp;N52)+COUNTIFS($D$10:D52,D52,$M$10:M52,M52,$N$10:N52,N52))</f>
        <v/>
      </c>
    </row>
    <row r="53" spans="1:15" ht="32.1" customHeight="1">
      <c r="A53" s="40"/>
      <c r="B53" s="43" t="s">
        <v>363</v>
      </c>
      <c r="C53" s="44"/>
      <c r="D53" s="45"/>
      <c r="E53" s="46" t="str">
        <f>IF(D53="","",IFERROR(INDEX(APPLICATIONS!$D$24:$D$223,MATCH(D53,APPLICATIONS!$B$24:$B$223,0)),""))</f>
        <v/>
      </c>
      <c r="F53" s="46"/>
      <c r="G53" s="46"/>
      <c r="H53" s="44"/>
      <c r="I53" s="46"/>
      <c r="J53" s="44"/>
      <c r="K53" s="46"/>
      <c r="L53" s="46"/>
      <c r="M53" s="42" t="str">
        <f t="shared" si="0"/>
        <v/>
      </c>
      <c r="N53" s="42" t="str">
        <f t="shared" si="1"/>
        <v/>
      </c>
      <c r="O53" s="42" t="str">
        <f>IF(OR(D53="",M53=""),"",COUNTIFS($D$10:$D$309,D53,$M$10:$M$309,"&lt;"&amp;M53)+COUNTIFS($D$10:$D$309,D53,$M$10:$M$309,M53,$N$10:$N$309,"&gt;"&amp;N53)+COUNTIFS($D$10:D53,D53,$M$10:M53,M53,$N$10:N53,N53))</f>
        <v/>
      </c>
    </row>
    <row r="54" spans="1:15" ht="32.1" customHeight="1">
      <c r="A54" s="40"/>
      <c r="B54" s="43" t="s">
        <v>364</v>
      </c>
      <c r="C54" s="44"/>
      <c r="D54" s="45"/>
      <c r="E54" s="46" t="str">
        <f>IF(D54="","",IFERROR(INDEX(APPLICATIONS!$D$24:$D$223,MATCH(D54,APPLICATIONS!$B$24:$B$223,0)),""))</f>
        <v/>
      </c>
      <c r="F54" s="46"/>
      <c r="G54" s="46"/>
      <c r="H54" s="44"/>
      <c r="I54" s="46"/>
      <c r="J54" s="44"/>
      <c r="K54" s="46"/>
      <c r="L54" s="46"/>
      <c r="M54" s="42" t="str">
        <f t="shared" si="0"/>
        <v/>
      </c>
      <c r="N54" s="42" t="str">
        <f t="shared" si="1"/>
        <v/>
      </c>
      <c r="O54" s="42" t="str">
        <f>IF(OR(D54="",M54=""),"",COUNTIFS($D$10:$D$309,D54,$M$10:$M$309,"&lt;"&amp;M54)+COUNTIFS($D$10:$D$309,D54,$M$10:$M$309,M54,$N$10:$N$309,"&gt;"&amp;N54)+COUNTIFS($D$10:D54,D54,$M$10:M54,M54,$N$10:N54,N54))</f>
        <v/>
      </c>
    </row>
    <row r="55" spans="1:15" ht="32.1" customHeight="1">
      <c r="A55" s="40"/>
      <c r="B55" s="43" t="s">
        <v>365</v>
      </c>
      <c r="C55" s="44"/>
      <c r="D55" s="45"/>
      <c r="E55" s="46" t="str">
        <f>IF(D55="","",IFERROR(INDEX(APPLICATIONS!$D$24:$D$223,MATCH(D55,APPLICATIONS!$B$24:$B$223,0)),""))</f>
        <v/>
      </c>
      <c r="F55" s="46"/>
      <c r="G55" s="46"/>
      <c r="H55" s="44"/>
      <c r="I55" s="46"/>
      <c r="J55" s="44"/>
      <c r="K55" s="46"/>
      <c r="L55" s="46"/>
      <c r="M55" s="42" t="str">
        <f t="shared" si="0"/>
        <v/>
      </c>
      <c r="N55" s="42" t="str">
        <f t="shared" si="1"/>
        <v/>
      </c>
      <c r="O55" s="42" t="str">
        <f>IF(OR(D55="",M55=""),"",COUNTIFS($D$10:$D$309,D55,$M$10:$M$309,"&lt;"&amp;M55)+COUNTIFS($D$10:$D$309,D55,$M$10:$M$309,M55,$N$10:$N$309,"&gt;"&amp;N55)+COUNTIFS($D$10:D55,D55,$M$10:M55,M55,$N$10:N55,N55))</f>
        <v/>
      </c>
    </row>
    <row r="56" spans="1:15" ht="32.1" customHeight="1">
      <c r="A56" s="40"/>
      <c r="B56" s="43" t="s">
        <v>366</v>
      </c>
      <c r="C56" s="44"/>
      <c r="D56" s="45"/>
      <c r="E56" s="46" t="str">
        <f>IF(D56="","",IFERROR(INDEX(APPLICATIONS!$D$24:$D$223,MATCH(D56,APPLICATIONS!$B$24:$B$223,0)),""))</f>
        <v/>
      </c>
      <c r="F56" s="46"/>
      <c r="G56" s="46"/>
      <c r="H56" s="44"/>
      <c r="I56" s="46"/>
      <c r="J56" s="44"/>
      <c r="K56" s="46"/>
      <c r="L56" s="46"/>
      <c r="M56" s="42" t="str">
        <f t="shared" si="0"/>
        <v/>
      </c>
      <c r="N56" s="42" t="str">
        <f t="shared" si="1"/>
        <v/>
      </c>
      <c r="O56" s="42" t="str">
        <f>IF(OR(D56="",M56=""),"",COUNTIFS($D$10:$D$309,D56,$M$10:$M$309,"&lt;"&amp;M56)+COUNTIFS($D$10:$D$309,D56,$M$10:$M$309,M56,$N$10:$N$309,"&gt;"&amp;N56)+COUNTIFS($D$10:D56,D56,$M$10:M56,M56,$N$10:N56,N56))</f>
        <v/>
      </c>
    </row>
    <row r="57" spans="1:15" ht="32.1" customHeight="1">
      <c r="A57" s="40"/>
      <c r="B57" s="43" t="s">
        <v>367</v>
      </c>
      <c r="C57" s="44"/>
      <c r="D57" s="45"/>
      <c r="E57" s="46" t="str">
        <f>IF(D57="","",IFERROR(INDEX(APPLICATIONS!$D$24:$D$223,MATCH(D57,APPLICATIONS!$B$24:$B$223,0)),""))</f>
        <v/>
      </c>
      <c r="F57" s="46"/>
      <c r="G57" s="46"/>
      <c r="H57" s="44"/>
      <c r="I57" s="46"/>
      <c r="J57" s="44"/>
      <c r="K57" s="46"/>
      <c r="L57" s="46"/>
      <c r="M57" s="42" t="str">
        <f t="shared" si="0"/>
        <v/>
      </c>
      <c r="N57" s="42" t="str">
        <f t="shared" si="1"/>
        <v/>
      </c>
      <c r="O57" s="42" t="str">
        <f>IF(OR(D57="",M57=""),"",COUNTIFS($D$10:$D$309,D57,$M$10:$M$309,"&lt;"&amp;M57)+COUNTIFS($D$10:$D$309,D57,$M$10:$M$309,M57,$N$10:$N$309,"&gt;"&amp;N57)+COUNTIFS($D$10:D57,D57,$M$10:M57,M57,$N$10:N57,N57))</f>
        <v/>
      </c>
    </row>
    <row r="58" spans="1:15" ht="32.1" customHeight="1">
      <c r="A58" s="40"/>
      <c r="B58" s="43" t="s">
        <v>368</v>
      </c>
      <c r="C58" s="44"/>
      <c r="D58" s="45"/>
      <c r="E58" s="46" t="str">
        <f>IF(D58="","",IFERROR(INDEX(APPLICATIONS!$D$24:$D$223,MATCH(D58,APPLICATIONS!$B$24:$B$223,0)),""))</f>
        <v/>
      </c>
      <c r="F58" s="46"/>
      <c r="G58" s="46"/>
      <c r="H58" s="44"/>
      <c r="I58" s="46"/>
      <c r="J58" s="44"/>
      <c r="K58" s="46"/>
      <c r="L58" s="46"/>
      <c r="M58" s="42" t="str">
        <f t="shared" si="0"/>
        <v/>
      </c>
      <c r="N58" s="42" t="str">
        <f t="shared" si="1"/>
        <v/>
      </c>
      <c r="O58" s="42" t="str">
        <f>IF(OR(D58="",M58=""),"",COUNTIFS($D$10:$D$309,D58,$M$10:$M$309,"&lt;"&amp;M58)+COUNTIFS($D$10:$D$309,D58,$M$10:$M$309,M58,$N$10:$N$309,"&gt;"&amp;N58)+COUNTIFS($D$10:D58,D58,$M$10:M58,M58,$N$10:N58,N58))</f>
        <v/>
      </c>
    </row>
    <row r="59" spans="1:15" ht="32.1" customHeight="1">
      <c r="A59" s="40"/>
      <c r="B59" s="43" t="s">
        <v>369</v>
      </c>
      <c r="C59" s="44"/>
      <c r="D59" s="45"/>
      <c r="E59" s="46" t="str">
        <f>IF(D59="","",IFERROR(INDEX(APPLICATIONS!$D$24:$D$223,MATCH(D59,APPLICATIONS!$B$24:$B$223,0)),""))</f>
        <v/>
      </c>
      <c r="F59" s="46"/>
      <c r="G59" s="46"/>
      <c r="H59" s="44"/>
      <c r="I59" s="46"/>
      <c r="J59" s="44"/>
      <c r="K59" s="46"/>
      <c r="L59" s="46"/>
      <c r="M59" s="42" t="str">
        <f t="shared" si="0"/>
        <v/>
      </c>
      <c r="N59" s="42" t="str">
        <f t="shared" si="1"/>
        <v/>
      </c>
      <c r="O59" s="42" t="str">
        <f>IF(OR(D59="",M59=""),"",COUNTIFS($D$10:$D$309,D59,$M$10:$M$309,"&lt;"&amp;M59)+COUNTIFS($D$10:$D$309,D59,$M$10:$M$309,M59,$N$10:$N$309,"&gt;"&amp;N59)+COUNTIFS($D$10:D59,D59,$M$10:M59,M59,$N$10:N59,N59))</f>
        <v/>
      </c>
    </row>
    <row r="60" spans="1:15" ht="32.1" customHeight="1">
      <c r="A60" s="40"/>
      <c r="B60" s="43" t="s">
        <v>370</v>
      </c>
      <c r="C60" s="44"/>
      <c r="D60" s="45"/>
      <c r="E60" s="46" t="str">
        <f>IF(D60="","",IFERROR(INDEX(APPLICATIONS!$D$24:$D$223,MATCH(D60,APPLICATIONS!$B$24:$B$223,0)),""))</f>
        <v/>
      </c>
      <c r="F60" s="46"/>
      <c r="G60" s="46"/>
      <c r="H60" s="44"/>
      <c r="I60" s="46"/>
      <c r="J60" s="44"/>
      <c r="K60" s="46"/>
      <c r="L60" s="46"/>
      <c r="M60" s="42" t="str">
        <f t="shared" si="0"/>
        <v/>
      </c>
      <c r="N60" s="42" t="str">
        <f t="shared" si="1"/>
        <v/>
      </c>
      <c r="O60" s="42" t="str">
        <f>IF(OR(D60="",M60=""),"",COUNTIFS($D$10:$D$309,D60,$M$10:$M$309,"&lt;"&amp;M60)+COUNTIFS($D$10:$D$309,D60,$M$10:$M$309,M60,$N$10:$N$309,"&gt;"&amp;N60)+COUNTIFS($D$10:D60,D60,$M$10:M60,M60,$N$10:N60,N60))</f>
        <v/>
      </c>
    </row>
    <row r="61" spans="1:15" ht="32.1" customHeight="1">
      <c r="A61" s="40"/>
      <c r="B61" s="43" t="s">
        <v>371</v>
      </c>
      <c r="C61" s="44"/>
      <c r="D61" s="45"/>
      <c r="E61" s="46" t="str">
        <f>IF(D61="","",IFERROR(INDEX(APPLICATIONS!$D$24:$D$223,MATCH(D61,APPLICATIONS!$B$24:$B$223,0)),""))</f>
        <v/>
      </c>
      <c r="F61" s="46"/>
      <c r="G61" s="46"/>
      <c r="H61" s="44"/>
      <c r="I61" s="46"/>
      <c r="J61" s="44"/>
      <c r="K61" s="46"/>
      <c r="L61" s="46"/>
      <c r="M61" s="42" t="str">
        <f t="shared" si="0"/>
        <v/>
      </c>
      <c r="N61" s="42" t="str">
        <f t="shared" si="1"/>
        <v/>
      </c>
      <c r="O61" s="42" t="str">
        <f>IF(OR(D61="",M61=""),"",COUNTIFS($D$10:$D$309,D61,$M$10:$M$309,"&lt;"&amp;M61)+COUNTIFS($D$10:$D$309,D61,$M$10:$M$309,M61,$N$10:$N$309,"&gt;"&amp;N61)+COUNTIFS($D$10:D61,D61,$M$10:M61,M61,$N$10:N61,N61))</f>
        <v/>
      </c>
    </row>
    <row r="62" spans="1:15" ht="32.1" customHeight="1">
      <c r="A62" s="40"/>
      <c r="B62" s="43" t="s">
        <v>372</v>
      </c>
      <c r="C62" s="44"/>
      <c r="D62" s="45"/>
      <c r="E62" s="46" t="str">
        <f>IF(D62="","",IFERROR(INDEX(APPLICATIONS!$D$24:$D$223,MATCH(D62,APPLICATIONS!$B$24:$B$223,0)),""))</f>
        <v/>
      </c>
      <c r="F62" s="46"/>
      <c r="G62" s="46"/>
      <c r="H62" s="44"/>
      <c r="I62" s="46"/>
      <c r="J62" s="44"/>
      <c r="K62" s="46"/>
      <c r="L62" s="46"/>
      <c r="M62" s="42" t="str">
        <f t="shared" si="0"/>
        <v/>
      </c>
      <c r="N62" s="42" t="str">
        <f t="shared" si="1"/>
        <v/>
      </c>
      <c r="O62" s="42" t="str">
        <f>IF(OR(D62="",M62=""),"",COUNTIFS($D$10:$D$309,D62,$M$10:$M$309,"&lt;"&amp;M62)+COUNTIFS($D$10:$D$309,D62,$M$10:$M$309,M62,$N$10:$N$309,"&gt;"&amp;N62)+COUNTIFS($D$10:D62,D62,$M$10:M62,M62,$N$10:N62,N62))</f>
        <v/>
      </c>
    </row>
    <row r="63" spans="1:15" ht="32.1" customHeight="1">
      <c r="A63" s="40"/>
      <c r="B63" s="43" t="s">
        <v>373</v>
      </c>
      <c r="C63" s="44"/>
      <c r="D63" s="45"/>
      <c r="E63" s="46" t="str">
        <f>IF(D63="","",IFERROR(INDEX(APPLICATIONS!$D$24:$D$223,MATCH(D63,APPLICATIONS!$B$24:$B$223,0)),""))</f>
        <v/>
      </c>
      <c r="F63" s="46"/>
      <c r="G63" s="46"/>
      <c r="H63" s="44"/>
      <c r="I63" s="46"/>
      <c r="J63" s="44"/>
      <c r="K63" s="46"/>
      <c r="L63" s="46"/>
      <c r="M63" s="42" t="str">
        <f t="shared" si="0"/>
        <v/>
      </c>
      <c r="N63" s="42" t="str">
        <f t="shared" si="1"/>
        <v/>
      </c>
      <c r="O63" s="42" t="str">
        <f>IF(OR(D63="",M63=""),"",COUNTIFS($D$10:$D$309,D63,$M$10:$M$309,"&lt;"&amp;M63)+COUNTIFS($D$10:$D$309,D63,$M$10:$M$309,M63,$N$10:$N$309,"&gt;"&amp;N63)+COUNTIFS($D$10:D63,D63,$M$10:M63,M63,$N$10:N63,N63))</f>
        <v/>
      </c>
    </row>
    <row r="64" spans="1:15" ht="32.1" customHeight="1">
      <c r="A64" s="40"/>
      <c r="B64" s="43" t="s">
        <v>374</v>
      </c>
      <c r="C64" s="44"/>
      <c r="D64" s="45"/>
      <c r="E64" s="46" t="str">
        <f>IF(D64="","",IFERROR(INDEX(APPLICATIONS!$D$24:$D$223,MATCH(D64,APPLICATIONS!$B$24:$B$223,0)),""))</f>
        <v/>
      </c>
      <c r="F64" s="46"/>
      <c r="G64" s="46"/>
      <c r="H64" s="44"/>
      <c r="I64" s="46"/>
      <c r="J64" s="44"/>
      <c r="K64" s="46"/>
      <c r="L64" s="46"/>
      <c r="M64" s="42" t="str">
        <f t="shared" si="0"/>
        <v/>
      </c>
      <c r="N64" s="42" t="str">
        <f t="shared" si="1"/>
        <v/>
      </c>
      <c r="O64" s="42" t="str">
        <f>IF(OR(D64="",M64=""),"",COUNTIFS($D$10:$D$309,D64,$M$10:$M$309,"&lt;"&amp;M64)+COUNTIFS($D$10:$D$309,D64,$M$10:$M$309,M64,$N$10:$N$309,"&gt;"&amp;N64)+COUNTIFS($D$10:D64,D64,$M$10:M64,M64,$N$10:N64,N64))</f>
        <v/>
      </c>
    </row>
    <row r="65" spans="1:15" ht="32.1" customHeight="1">
      <c r="A65" s="40"/>
      <c r="B65" s="43" t="s">
        <v>375</v>
      </c>
      <c r="C65" s="44"/>
      <c r="D65" s="45"/>
      <c r="E65" s="46" t="str">
        <f>IF(D65="","",IFERROR(INDEX(APPLICATIONS!$D$24:$D$223,MATCH(D65,APPLICATIONS!$B$24:$B$223,0)),""))</f>
        <v/>
      </c>
      <c r="F65" s="46"/>
      <c r="G65" s="46"/>
      <c r="H65" s="44"/>
      <c r="I65" s="46"/>
      <c r="J65" s="44"/>
      <c r="K65" s="46"/>
      <c r="L65" s="46"/>
      <c r="M65" s="42" t="str">
        <f t="shared" si="0"/>
        <v/>
      </c>
      <c r="N65" s="42" t="str">
        <f t="shared" si="1"/>
        <v/>
      </c>
      <c r="O65" s="42" t="str">
        <f>IF(OR(D65="",M65=""),"",COUNTIFS($D$10:$D$309,D65,$M$10:$M$309,"&lt;"&amp;M65)+COUNTIFS($D$10:$D$309,D65,$M$10:$M$309,M65,$N$10:$N$309,"&gt;"&amp;N65)+COUNTIFS($D$10:D65,D65,$M$10:M65,M65,$N$10:N65,N65))</f>
        <v/>
      </c>
    </row>
    <row r="66" spans="1:15" ht="32.1" customHeight="1">
      <c r="A66" s="40"/>
      <c r="B66" s="43" t="s">
        <v>376</v>
      </c>
      <c r="C66" s="44"/>
      <c r="D66" s="45"/>
      <c r="E66" s="46" t="str">
        <f>IF(D66="","",IFERROR(INDEX(APPLICATIONS!$D$24:$D$223,MATCH(D66,APPLICATIONS!$B$24:$B$223,0)),""))</f>
        <v/>
      </c>
      <c r="F66" s="46"/>
      <c r="G66" s="46"/>
      <c r="H66" s="44"/>
      <c r="I66" s="46"/>
      <c r="J66" s="44"/>
      <c r="K66" s="46"/>
      <c r="L66" s="46"/>
      <c r="M66" s="42" t="str">
        <f t="shared" si="0"/>
        <v/>
      </c>
      <c r="N66" s="42" t="str">
        <f t="shared" si="1"/>
        <v/>
      </c>
      <c r="O66" s="42" t="str">
        <f>IF(OR(D66="",M66=""),"",COUNTIFS($D$10:$D$309,D66,$M$10:$M$309,"&lt;"&amp;M66)+COUNTIFS($D$10:$D$309,D66,$M$10:$M$309,M66,$N$10:$N$309,"&gt;"&amp;N66)+COUNTIFS($D$10:D66,D66,$M$10:M66,M66,$N$10:N66,N66))</f>
        <v/>
      </c>
    </row>
    <row r="67" spans="1:15" ht="32.1" customHeight="1">
      <c r="A67" s="40"/>
      <c r="B67" s="43" t="s">
        <v>377</v>
      </c>
      <c r="C67" s="44"/>
      <c r="D67" s="45"/>
      <c r="E67" s="46" t="str">
        <f>IF(D67="","",IFERROR(INDEX(APPLICATIONS!$D$24:$D$223,MATCH(D67,APPLICATIONS!$B$24:$B$223,0)),""))</f>
        <v/>
      </c>
      <c r="F67" s="46"/>
      <c r="G67" s="46"/>
      <c r="H67" s="44"/>
      <c r="I67" s="46"/>
      <c r="J67" s="44"/>
      <c r="K67" s="46"/>
      <c r="L67" s="46"/>
      <c r="M67" s="42" t="str">
        <f t="shared" si="0"/>
        <v/>
      </c>
      <c r="N67" s="42" t="str">
        <f t="shared" si="1"/>
        <v/>
      </c>
      <c r="O67" s="42" t="str">
        <f>IF(OR(D67="",M67=""),"",COUNTIFS($D$10:$D$309,D67,$M$10:$M$309,"&lt;"&amp;M67)+COUNTIFS($D$10:$D$309,D67,$M$10:$M$309,M67,$N$10:$N$309,"&gt;"&amp;N67)+COUNTIFS($D$10:D67,D67,$M$10:M67,M67,$N$10:N67,N67))</f>
        <v/>
      </c>
    </row>
    <row r="68" spans="1:15" ht="32.1" customHeight="1">
      <c r="A68" s="40"/>
      <c r="B68" s="43" t="s">
        <v>378</v>
      </c>
      <c r="C68" s="44"/>
      <c r="D68" s="45"/>
      <c r="E68" s="46" t="str">
        <f>IF(D68="","",IFERROR(INDEX(APPLICATIONS!$D$24:$D$223,MATCH(D68,APPLICATIONS!$B$24:$B$223,0)),""))</f>
        <v/>
      </c>
      <c r="F68" s="46"/>
      <c r="G68" s="46"/>
      <c r="H68" s="44"/>
      <c r="I68" s="46"/>
      <c r="J68" s="44"/>
      <c r="K68" s="46"/>
      <c r="L68" s="46"/>
      <c r="M68" s="42" t="str">
        <f t="shared" si="0"/>
        <v/>
      </c>
      <c r="N68" s="42" t="str">
        <f t="shared" si="1"/>
        <v/>
      </c>
      <c r="O68" s="42" t="str">
        <f>IF(OR(D68="",M68=""),"",COUNTIFS($D$10:$D$309,D68,$M$10:$M$309,"&lt;"&amp;M68)+COUNTIFS($D$10:$D$309,D68,$M$10:$M$309,M68,$N$10:$N$309,"&gt;"&amp;N68)+COUNTIFS($D$10:D68,D68,$M$10:M68,M68,$N$10:N68,N68))</f>
        <v/>
      </c>
    </row>
    <row r="69" spans="1:15" ht="32.1" customHeight="1">
      <c r="A69" s="40"/>
      <c r="B69" s="43" t="s">
        <v>379</v>
      </c>
      <c r="C69" s="44"/>
      <c r="D69" s="45"/>
      <c r="E69" s="46" t="str">
        <f>IF(D69="","",IFERROR(INDEX(APPLICATIONS!$D$24:$D$223,MATCH(D69,APPLICATIONS!$B$24:$B$223,0)),""))</f>
        <v/>
      </c>
      <c r="F69" s="46"/>
      <c r="G69" s="46"/>
      <c r="H69" s="44"/>
      <c r="I69" s="46"/>
      <c r="J69" s="44"/>
      <c r="K69" s="46"/>
      <c r="L69" s="46"/>
      <c r="M69" s="42" t="str">
        <f t="shared" si="0"/>
        <v/>
      </c>
      <c r="N69" s="42" t="str">
        <f t="shared" si="1"/>
        <v/>
      </c>
      <c r="O69" s="42" t="str">
        <f>IF(OR(D69="",M69=""),"",COUNTIFS($D$10:$D$309,D69,$M$10:$M$309,"&lt;"&amp;M69)+COUNTIFS($D$10:$D$309,D69,$M$10:$M$309,M69,$N$10:$N$309,"&gt;"&amp;N69)+COUNTIFS($D$10:D69,D69,$M$10:M69,M69,$N$10:N69,N69))</f>
        <v/>
      </c>
    </row>
    <row r="70" spans="1:15" ht="32.1" customHeight="1">
      <c r="A70" s="40"/>
      <c r="B70" s="43" t="s">
        <v>380</v>
      </c>
      <c r="C70" s="44"/>
      <c r="D70" s="45"/>
      <c r="E70" s="46" t="str">
        <f>IF(D70="","",IFERROR(INDEX(APPLICATIONS!$D$24:$D$223,MATCH(D70,APPLICATIONS!$B$24:$B$223,0)),""))</f>
        <v/>
      </c>
      <c r="F70" s="46"/>
      <c r="G70" s="46"/>
      <c r="H70" s="44"/>
      <c r="I70" s="46"/>
      <c r="J70" s="44"/>
      <c r="K70" s="46"/>
      <c r="L70" s="46"/>
      <c r="M70" s="42" t="str">
        <f t="shared" si="0"/>
        <v/>
      </c>
      <c r="N70" s="42" t="str">
        <f t="shared" si="1"/>
        <v/>
      </c>
      <c r="O70" s="42" t="str">
        <f>IF(OR(D70="",M70=""),"",COUNTIFS($D$10:$D$309,D70,$M$10:$M$309,"&lt;"&amp;M70)+COUNTIFS($D$10:$D$309,D70,$M$10:$M$309,M70,$N$10:$N$309,"&gt;"&amp;N70)+COUNTIFS($D$10:D70,D70,$M$10:M70,M70,$N$10:N70,N70))</f>
        <v/>
      </c>
    </row>
    <row r="71" spans="1:15" ht="32.1" customHeight="1">
      <c r="A71" s="40"/>
      <c r="B71" s="43" t="s">
        <v>381</v>
      </c>
      <c r="C71" s="44"/>
      <c r="D71" s="45"/>
      <c r="E71" s="46" t="str">
        <f>IF(D71="","",IFERROR(INDEX(APPLICATIONS!$D$24:$D$223,MATCH(D71,APPLICATIONS!$B$24:$B$223,0)),""))</f>
        <v/>
      </c>
      <c r="F71" s="46"/>
      <c r="G71" s="46"/>
      <c r="H71" s="44"/>
      <c r="I71" s="46"/>
      <c r="J71" s="44"/>
      <c r="K71" s="46"/>
      <c r="L71" s="46"/>
      <c r="M71" s="42" t="str">
        <f t="shared" si="0"/>
        <v/>
      </c>
      <c r="N71" s="42" t="str">
        <f t="shared" si="1"/>
        <v/>
      </c>
      <c r="O71" s="42" t="str">
        <f>IF(OR(D71="",M71=""),"",COUNTIFS($D$10:$D$309,D71,$M$10:$M$309,"&lt;"&amp;M71)+COUNTIFS($D$10:$D$309,D71,$M$10:$M$309,M71,$N$10:$N$309,"&gt;"&amp;N71)+COUNTIFS($D$10:D71,D71,$M$10:M71,M71,$N$10:N71,N71))</f>
        <v/>
      </c>
    </row>
    <row r="72" spans="1:15" ht="32.1" customHeight="1">
      <c r="A72" s="40"/>
      <c r="B72" s="43" t="s">
        <v>382</v>
      </c>
      <c r="C72" s="44"/>
      <c r="D72" s="45"/>
      <c r="E72" s="46" t="str">
        <f>IF(D72="","",IFERROR(INDEX(APPLICATIONS!$D$24:$D$223,MATCH(D72,APPLICATIONS!$B$24:$B$223,0)),""))</f>
        <v/>
      </c>
      <c r="F72" s="46"/>
      <c r="G72" s="46"/>
      <c r="H72" s="44"/>
      <c r="I72" s="46"/>
      <c r="J72" s="44"/>
      <c r="K72" s="46"/>
      <c r="L72" s="46"/>
      <c r="M72" s="42" t="str">
        <f t="shared" si="0"/>
        <v/>
      </c>
      <c r="N72" s="42" t="str">
        <f t="shared" si="1"/>
        <v/>
      </c>
      <c r="O72" s="42" t="str">
        <f>IF(OR(D72="",M72=""),"",COUNTIFS($D$10:$D$309,D72,$M$10:$M$309,"&lt;"&amp;M72)+COUNTIFS($D$10:$D$309,D72,$M$10:$M$309,M72,$N$10:$N$309,"&gt;"&amp;N72)+COUNTIFS($D$10:D72,D72,$M$10:M72,M72,$N$10:N72,N72))</f>
        <v/>
      </c>
    </row>
    <row r="73" spans="1:15" ht="32.1" customHeight="1">
      <c r="A73" s="40"/>
      <c r="B73" s="43" t="s">
        <v>383</v>
      </c>
      <c r="C73" s="44"/>
      <c r="D73" s="45"/>
      <c r="E73" s="46" t="str">
        <f>IF(D73="","",IFERROR(INDEX(APPLICATIONS!$D$24:$D$223,MATCH(D73,APPLICATIONS!$B$24:$B$223,0)),""))</f>
        <v/>
      </c>
      <c r="F73" s="46"/>
      <c r="G73" s="46"/>
      <c r="H73" s="44"/>
      <c r="I73" s="46"/>
      <c r="J73" s="44"/>
      <c r="K73" s="46"/>
      <c r="L73" s="46"/>
      <c r="M73" s="42" t="str">
        <f t="shared" si="0"/>
        <v/>
      </c>
      <c r="N73" s="42" t="str">
        <f t="shared" si="1"/>
        <v/>
      </c>
      <c r="O73" s="42" t="str">
        <f>IF(OR(D73="",M73=""),"",COUNTIFS($D$10:$D$309,D73,$M$10:$M$309,"&lt;"&amp;M73)+COUNTIFS($D$10:$D$309,D73,$M$10:$M$309,M73,$N$10:$N$309,"&gt;"&amp;N73)+COUNTIFS($D$10:D73,D73,$M$10:M73,M73,$N$10:N73,N73))</f>
        <v/>
      </c>
    </row>
    <row r="74" spans="1:15" ht="32.1" customHeight="1">
      <c r="A74" s="40"/>
      <c r="B74" s="43" t="s">
        <v>384</v>
      </c>
      <c r="C74" s="44"/>
      <c r="D74" s="45"/>
      <c r="E74" s="46" t="str">
        <f>IF(D74="","",IFERROR(INDEX(APPLICATIONS!$D$24:$D$223,MATCH(D74,APPLICATIONS!$B$24:$B$223,0)),""))</f>
        <v/>
      </c>
      <c r="F74" s="46"/>
      <c r="G74" s="46"/>
      <c r="H74" s="44"/>
      <c r="I74" s="46"/>
      <c r="J74" s="44"/>
      <c r="K74" s="46"/>
      <c r="L74" s="46"/>
      <c r="M74" s="42" t="str">
        <f t="shared" ref="M74:M137" si="2">IF(F74="","",IF(F74="Tasks",1,IF(F74="Follow-Up",2,IF(F74="Interview",3,IF(F74="Research",4,IF(F74="Document",5,IF(F74="Offer",6,IF(F74="Schedule",7,""))))))))</f>
        <v/>
      </c>
      <c r="N74" s="42" t="str">
        <f t="shared" ref="N74:N137" si="3">IF(D74="","",IF(H74="",IF(C74="",0,C74),H74))</f>
        <v/>
      </c>
      <c r="O74" s="42" t="str">
        <f>IF(OR(D74="",M74=""),"",COUNTIFS($D$10:$D$309,D74,$M$10:$M$309,"&lt;"&amp;M74)+COUNTIFS($D$10:$D$309,D74,$M$10:$M$309,M74,$N$10:$N$309,"&gt;"&amp;N74)+COUNTIFS($D$10:D74,D74,$M$10:M74,M74,$N$10:N74,N74))</f>
        <v/>
      </c>
    </row>
    <row r="75" spans="1:15" ht="32.1" customHeight="1">
      <c r="A75" s="40"/>
      <c r="B75" s="43" t="s">
        <v>385</v>
      </c>
      <c r="C75" s="44"/>
      <c r="D75" s="45"/>
      <c r="E75" s="46" t="str">
        <f>IF(D75="","",IFERROR(INDEX(APPLICATIONS!$D$24:$D$223,MATCH(D75,APPLICATIONS!$B$24:$B$223,0)),""))</f>
        <v/>
      </c>
      <c r="F75" s="46"/>
      <c r="G75" s="46"/>
      <c r="H75" s="44"/>
      <c r="I75" s="46"/>
      <c r="J75" s="44"/>
      <c r="K75" s="46"/>
      <c r="L75" s="46"/>
      <c r="M75" s="42" t="str">
        <f t="shared" si="2"/>
        <v/>
      </c>
      <c r="N75" s="42" t="str">
        <f t="shared" si="3"/>
        <v/>
      </c>
      <c r="O75" s="42" t="str">
        <f>IF(OR(D75="",M75=""),"",COUNTIFS($D$10:$D$309,D75,$M$10:$M$309,"&lt;"&amp;M75)+COUNTIFS($D$10:$D$309,D75,$M$10:$M$309,M75,$N$10:$N$309,"&gt;"&amp;N75)+COUNTIFS($D$10:D75,D75,$M$10:M75,M75,$N$10:N75,N75))</f>
        <v/>
      </c>
    </row>
    <row r="76" spans="1:15" ht="32.1" customHeight="1">
      <c r="A76" s="40"/>
      <c r="B76" s="43" t="s">
        <v>386</v>
      </c>
      <c r="C76" s="44"/>
      <c r="D76" s="45"/>
      <c r="E76" s="46" t="str">
        <f>IF(D76="","",IFERROR(INDEX(APPLICATIONS!$D$24:$D$223,MATCH(D76,APPLICATIONS!$B$24:$B$223,0)),""))</f>
        <v/>
      </c>
      <c r="F76" s="46"/>
      <c r="G76" s="46"/>
      <c r="H76" s="44"/>
      <c r="I76" s="46"/>
      <c r="J76" s="44"/>
      <c r="K76" s="46"/>
      <c r="L76" s="46"/>
      <c r="M76" s="42" t="str">
        <f t="shared" si="2"/>
        <v/>
      </c>
      <c r="N76" s="42" t="str">
        <f t="shared" si="3"/>
        <v/>
      </c>
      <c r="O76" s="42" t="str">
        <f>IF(OR(D76="",M76=""),"",COUNTIFS($D$10:$D$309,D76,$M$10:$M$309,"&lt;"&amp;M76)+COUNTIFS($D$10:$D$309,D76,$M$10:$M$309,M76,$N$10:$N$309,"&gt;"&amp;N76)+COUNTIFS($D$10:D76,D76,$M$10:M76,M76,$N$10:N76,N76))</f>
        <v/>
      </c>
    </row>
    <row r="77" spans="1:15" ht="32.1" customHeight="1">
      <c r="A77" s="40"/>
      <c r="B77" s="43" t="s">
        <v>387</v>
      </c>
      <c r="C77" s="44"/>
      <c r="D77" s="45"/>
      <c r="E77" s="46" t="str">
        <f>IF(D77="","",IFERROR(INDEX(APPLICATIONS!$D$24:$D$223,MATCH(D77,APPLICATIONS!$B$24:$B$223,0)),""))</f>
        <v/>
      </c>
      <c r="F77" s="46"/>
      <c r="G77" s="46"/>
      <c r="H77" s="44"/>
      <c r="I77" s="46"/>
      <c r="J77" s="44"/>
      <c r="K77" s="46"/>
      <c r="L77" s="46"/>
      <c r="M77" s="42" t="str">
        <f t="shared" si="2"/>
        <v/>
      </c>
      <c r="N77" s="42" t="str">
        <f t="shared" si="3"/>
        <v/>
      </c>
      <c r="O77" s="42" t="str">
        <f>IF(OR(D77="",M77=""),"",COUNTIFS($D$10:$D$309,D77,$M$10:$M$309,"&lt;"&amp;M77)+COUNTIFS($D$10:$D$309,D77,$M$10:$M$309,M77,$N$10:$N$309,"&gt;"&amp;N77)+COUNTIFS($D$10:D77,D77,$M$10:M77,M77,$N$10:N77,N77))</f>
        <v/>
      </c>
    </row>
    <row r="78" spans="1:15" ht="32.1" customHeight="1">
      <c r="A78" s="40"/>
      <c r="B78" s="43" t="s">
        <v>388</v>
      </c>
      <c r="C78" s="44"/>
      <c r="D78" s="45"/>
      <c r="E78" s="46" t="str">
        <f>IF(D78="","",IFERROR(INDEX(APPLICATIONS!$D$24:$D$223,MATCH(D78,APPLICATIONS!$B$24:$B$223,0)),""))</f>
        <v/>
      </c>
      <c r="F78" s="46"/>
      <c r="G78" s="46"/>
      <c r="H78" s="44"/>
      <c r="I78" s="46"/>
      <c r="J78" s="44"/>
      <c r="K78" s="46"/>
      <c r="L78" s="46"/>
      <c r="M78" s="42" t="str">
        <f t="shared" si="2"/>
        <v/>
      </c>
      <c r="N78" s="42" t="str">
        <f t="shared" si="3"/>
        <v/>
      </c>
      <c r="O78" s="42" t="str">
        <f>IF(OR(D78="",M78=""),"",COUNTIFS($D$10:$D$309,D78,$M$10:$M$309,"&lt;"&amp;M78)+COUNTIFS($D$10:$D$309,D78,$M$10:$M$309,M78,$N$10:$N$309,"&gt;"&amp;N78)+COUNTIFS($D$10:D78,D78,$M$10:M78,M78,$N$10:N78,N78))</f>
        <v/>
      </c>
    </row>
    <row r="79" spans="1:15" ht="32.1" customHeight="1">
      <c r="A79" s="40"/>
      <c r="B79" s="43" t="s">
        <v>389</v>
      </c>
      <c r="C79" s="44"/>
      <c r="D79" s="45"/>
      <c r="E79" s="46" t="str">
        <f>IF(D79="","",IFERROR(INDEX(APPLICATIONS!$D$24:$D$223,MATCH(D79,APPLICATIONS!$B$24:$B$223,0)),""))</f>
        <v/>
      </c>
      <c r="F79" s="46"/>
      <c r="G79" s="46"/>
      <c r="H79" s="44"/>
      <c r="I79" s="46"/>
      <c r="J79" s="44"/>
      <c r="K79" s="46"/>
      <c r="L79" s="46"/>
      <c r="M79" s="42" t="str">
        <f t="shared" si="2"/>
        <v/>
      </c>
      <c r="N79" s="42" t="str">
        <f t="shared" si="3"/>
        <v/>
      </c>
      <c r="O79" s="42" t="str">
        <f>IF(OR(D79="",M79=""),"",COUNTIFS($D$10:$D$309,D79,$M$10:$M$309,"&lt;"&amp;M79)+COUNTIFS($D$10:$D$309,D79,$M$10:$M$309,M79,$N$10:$N$309,"&gt;"&amp;N79)+COUNTIFS($D$10:D79,D79,$M$10:M79,M79,$N$10:N79,N79))</f>
        <v/>
      </c>
    </row>
    <row r="80" spans="1:15" ht="32.1" customHeight="1">
      <c r="A80" s="40"/>
      <c r="B80" s="43" t="s">
        <v>390</v>
      </c>
      <c r="C80" s="44"/>
      <c r="D80" s="45"/>
      <c r="E80" s="46" t="str">
        <f>IF(D80="","",IFERROR(INDEX(APPLICATIONS!$D$24:$D$223,MATCH(D80,APPLICATIONS!$B$24:$B$223,0)),""))</f>
        <v/>
      </c>
      <c r="F80" s="46"/>
      <c r="G80" s="46"/>
      <c r="H80" s="44"/>
      <c r="I80" s="46"/>
      <c r="J80" s="44"/>
      <c r="K80" s="46"/>
      <c r="L80" s="46"/>
      <c r="M80" s="42" t="str">
        <f t="shared" si="2"/>
        <v/>
      </c>
      <c r="N80" s="42" t="str">
        <f t="shared" si="3"/>
        <v/>
      </c>
      <c r="O80" s="42" t="str">
        <f>IF(OR(D80="",M80=""),"",COUNTIFS($D$10:$D$309,D80,$M$10:$M$309,"&lt;"&amp;M80)+COUNTIFS($D$10:$D$309,D80,$M$10:$M$309,M80,$N$10:$N$309,"&gt;"&amp;N80)+COUNTIFS($D$10:D80,D80,$M$10:M80,M80,$N$10:N80,N80))</f>
        <v/>
      </c>
    </row>
    <row r="81" spans="1:15" ht="32.1" customHeight="1">
      <c r="A81" s="40"/>
      <c r="B81" s="43" t="s">
        <v>391</v>
      </c>
      <c r="C81" s="44"/>
      <c r="D81" s="45"/>
      <c r="E81" s="46" t="str">
        <f>IF(D81="","",IFERROR(INDEX(APPLICATIONS!$D$24:$D$223,MATCH(D81,APPLICATIONS!$B$24:$B$223,0)),""))</f>
        <v/>
      </c>
      <c r="F81" s="46"/>
      <c r="G81" s="46"/>
      <c r="H81" s="44"/>
      <c r="I81" s="46"/>
      <c r="J81" s="44"/>
      <c r="K81" s="46"/>
      <c r="L81" s="46"/>
      <c r="M81" s="42" t="str">
        <f t="shared" si="2"/>
        <v/>
      </c>
      <c r="N81" s="42" t="str">
        <f t="shared" si="3"/>
        <v/>
      </c>
      <c r="O81" s="42" t="str">
        <f>IF(OR(D81="",M81=""),"",COUNTIFS($D$10:$D$309,D81,$M$10:$M$309,"&lt;"&amp;M81)+COUNTIFS($D$10:$D$309,D81,$M$10:$M$309,M81,$N$10:$N$309,"&gt;"&amp;N81)+COUNTIFS($D$10:D81,D81,$M$10:M81,M81,$N$10:N81,N81))</f>
        <v/>
      </c>
    </row>
    <row r="82" spans="1:15" ht="32.1" customHeight="1">
      <c r="A82" s="40"/>
      <c r="B82" s="43" t="s">
        <v>392</v>
      </c>
      <c r="C82" s="44"/>
      <c r="D82" s="45"/>
      <c r="E82" s="46" t="str">
        <f>IF(D82="","",IFERROR(INDEX(APPLICATIONS!$D$24:$D$223,MATCH(D82,APPLICATIONS!$B$24:$B$223,0)),""))</f>
        <v/>
      </c>
      <c r="F82" s="46"/>
      <c r="G82" s="46"/>
      <c r="H82" s="44"/>
      <c r="I82" s="46"/>
      <c r="J82" s="44"/>
      <c r="K82" s="46"/>
      <c r="L82" s="46"/>
      <c r="M82" s="42" t="str">
        <f t="shared" si="2"/>
        <v/>
      </c>
      <c r="N82" s="42" t="str">
        <f t="shared" si="3"/>
        <v/>
      </c>
      <c r="O82" s="42" t="str">
        <f>IF(OR(D82="",M82=""),"",COUNTIFS($D$10:$D$309,D82,$M$10:$M$309,"&lt;"&amp;M82)+COUNTIFS($D$10:$D$309,D82,$M$10:$M$309,M82,$N$10:$N$309,"&gt;"&amp;N82)+COUNTIFS($D$10:D82,D82,$M$10:M82,M82,$N$10:N82,N82))</f>
        <v/>
      </c>
    </row>
    <row r="83" spans="1:15" ht="32.1" customHeight="1">
      <c r="A83" s="40"/>
      <c r="B83" s="43" t="s">
        <v>393</v>
      </c>
      <c r="C83" s="44"/>
      <c r="D83" s="45"/>
      <c r="E83" s="46" t="str">
        <f>IF(D83="","",IFERROR(INDEX(APPLICATIONS!$D$24:$D$223,MATCH(D83,APPLICATIONS!$B$24:$B$223,0)),""))</f>
        <v/>
      </c>
      <c r="F83" s="46"/>
      <c r="G83" s="46"/>
      <c r="H83" s="44"/>
      <c r="I83" s="46"/>
      <c r="J83" s="44"/>
      <c r="K83" s="46"/>
      <c r="L83" s="46"/>
      <c r="M83" s="42" t="str">
        <f t="shared" si="2"/>
        <v/>
      </c>
      <c r="N83" s="42" t="str">
        <f t="shared" si="3"/>
        <v/>
      </c>
      <c r="O83" s="42" t="str">
        <f>IF(OR(D83="",M83=""),"",COUNTIFS($D$10:$D$309,D83,$M$10:$M$309,"&lt;"&amp;M83)+COUNTIFS($D$10:$D$309,D83,$M$10:$M$309,M83,$N$10:$N$309,"&gt;"&amp;N83)+COUNTIFS($D$10:D83,D83,$M$10:M83,M83,$N$10:N83,N83))</f>
        <v/>
      </c>
    </row>
    <row r="84" spans="1:15" ht="32.1" customHeight="1">
      <c r="A84" s="40"/>
      <c r="B84" s="43" t="s">
        <v>394</v>
      </c>
      <c r="C84" s="44"/>
      <c r="D84" s="45"/>
      <c r="E84" s="46" t="str">
        <f>IF(D84="","",IFERROR(INDEX(APPLICATIONS!$D$24:$D$223,MATCH(D84,APPLICATIONS!$B$24:$B$223,0)),""))</f>
        <v/>
      </c>
      <c r="F84" s="46"/>
      <c r="G84" s="46"/>
      <c r="H84" s="44"/>
      <c r="I84" s="46"/>
      <c r="J84" s="44"/>
      <c r="K84" s="46"/>
      <c r="L84" s="46"/>
      <c r="M84" s="42" t="str">
        <f t="shared" si="2"/>
        <v/>
      </c>
      <c r="N84" s="42" t="str">
        <f t="shared" si="3"/>
        <v/>
      </c>
      <c r="O84" s="42" t="str">
        <f>IF(OR(D84="",M84=""),"",COUNTIFS($D$10:$D$309,D84,$M$10:$M$309,"&lt;"&amp;M84)+COUNTIFS($D$10:$D$309,D84,$M$10:$M$309,M84,$N$10:$N$309,"&gt;"&amp;N84)+COUNTIFS($D$10:D84,D84,$M$10:M84,M84,$N$10:N84,N84))</f>
        <v/>
      </c>
    </row>
    <row r="85" spans="1:15" ht="32.1" customHeight="1">
      <c r="A85" s="40"/>
      <c r="B85" s="43" t="s">
        <v>395</v>
      </c>
      <c r="C85" s="44"/>
      <c r="D85" s="45"/>
      <c r="E85" s="46" t="str">
        <f>IF(D85="","",IFERROR(INDEX(APPLICATIONS!$D$24:$D$223,MATCH(D85,APPLICATIONS!$B$24:$B$223,0)),""))</f>
        <v/>
      </c>
      <c r="F85" s="46"/>
      <c r="G85" s="46"/>
      <c r="H85" s="44"/>
      <c r="I85" s="46"/>
      <c r="J85" s="44"/>
      <c r="K85" s="46"/>
      <c r="L85" s="46"/>
      <c r="M85" s="42" t="str">
        <f t="shared" si="2"/>
        <v/>
      </c>
      <c r="N85" s="42" t="str">
        <f t="shared" si="3"/>
        <v/>
      </c>
      <c r="O85" s="42" t="str">
        <f>IF(OR(D85="",M85=""),"",COUNTIFS($D$10:$D$309,D85,$M$10:$M$309,"&lt;"&amp;M85)+COUNTIFS($D$10:$D$309,D85,$M$10:$M$309,M85,$N$10:$N$309,"&gt;"&amp;N85)+COUNTIFS($D$10:D85,D85,$M$10:M85,M85,$N$10:N85,N85))</f>
        <v/>
      </c>
    </row>
    <row r="86" spans="1:15" ht="32.1" customHeight="1">
      <c r="A86" s="40"/>
      <c r="B86" s="43" t="s">
        <v>396</v>
      </c>
      <c r="C86" s="44"/>
      <c r="D86" s="45"/>
      <c r="E86" s="46" t="str">
        <f>IF(D86="","",IFERROR(INDEX(APPLICATIONS!$D$24:$D$223,MATCH(D86,APPLICATIONS!$B$24:$B$223,0)),""))</f>
        <v/>
      </c>
      <c r="F86" s="46"/>
      <c r="G86" s="46"/>
      <c r="H86" s="44"/>
      <c r="I86" s="46"/>
      <c r="J86" s="44"/>
      <c r="K86" s="46"/>
      <c r="L86" s="46"/>
      <c r="M86" s="42" t="str">
        <f t="shared" si="2"/>
        <v/>
      </c>
      <c r="N86" s="42" t="str">
        <f t="shared" si="3"/>
        <v/>
      </c>
      <c r="O86" s="42" t="str">
        <f>IF(OR(D86="",M86=""),"",COUNTIFS($D$10:$D$309,D86,$M$10:$M$309,"&lt;"&amp;M86)+COUNTIFS($D$10:$D$309,D86,$M$10:$M$309,M86,$N$10:$N$309,"&gt;"&amp;N86)+COUNTIFS($D$10:D86,D86,$M$10:M86,M86,$N$10:N86,N86))</f>
        <v/>
      </c>
    </row>
    <row r="87" spans="1:15" ht="32.1" customHeight="1">
      <c r="A87" s="40"/>
      <c r="B87" s="43" t="s">
        <v>397</v>
      </c>
      <c r="C87" s="44"/>
      <c r="D87" s="45"/>
      <c r="E87" s="46" t="str">
        <f>IF(D87="","",IFERROR(INDEX(APPLICATIONS!$D$24:$D$223,MATCH(D87,APPLICATIONS!$B$24:$B$223,0)),""))</f>
        <v/>
      </c>
      <c r="F87" s="46"/>
      <c r="G87" s="46"/>
      <c r="H87" s="44"/>
      <c r="I87" s="46"/>
      <c r="J87" s="44"/>
      <c r="K87" s="46"/>
      <c r="L87" s="46"/>
      <c r="M87" s="42" t="str">
        <f t="shared" si="2"/>
        <v/>
      </c>
      <c r="N87" s="42" t="str">
        <f t="shared" si="3"/>
        <v/>
      </c>
      <c r="O87" s="42" t="str">
        <f>IF(OR(D87="",M87=""),"",COUNTIFS($D$10:$D$309,D87,$M$10:$M$309,"&lt;"&amp;M87)+COUNTIFS($D$10:$D$309,D87,$M$10:$M$309,M87,$N$10:$N$309,"&gt;"&amp;N87)+COUNTIFS($D$10:D87,D87,$M$10:M87,M87,$N$10:N87,N87))</f>
        <v/>
      </c>
    </row>
    <row r="88" spans="1:15" ht="32.1" customHeight="1">
      <c r="A88" s="40"/>
      <c r="B88" s="43" t="s">
        <v>398</v>
      </c>
      <c r="C88" s="44"/>
      <c r="D88" s="45"/>
      <c r="E88" s="46" t="str">
        <f>IF(D88="","",IFERROR(INDEX(APPLICATIONS!$D$24:$D$223,MATCH(D88,APPLICATIONS!$B$24:$B$223,0)),""))</f>
        <v/>
      </c>
      <c r="F88" s="46"/>
      <c r="G88" s="46"/>
      <c r="H88" s="44"/>
      <c r="I88" s="46"/>
      <c r="J88" s="44"/>
      <c r="K88" s="46"/>
      <c r="L88" s="46"/>
      <c r="M88" s="42" t="str">
        <f t="shared" si="2"/>
        <v/>
      </c>
      <c r="N88" s="42" t="str">
        <f t="shared" si="3"/>
        <v/>
      </c>
      <c r="O88" s="42" t="str">
        <f>IF(OR(D88="",M88=""),"",COUNTIFS($D$10:$D$309,D88,$M$10:$M$309,"&lt;"&amp;M88)+COUNTIFS($D$10:$D$309,D88,$M$10:$M$309,M88,$N$10:$N$309,"&gt;"&amp;N88)+COUNTIFS($D$10:D88,D88,$M$10:M88,M88,$N$10:N88,N88))</f>
        <v/>
      </c>
    </row>
    <row r="89" spans="1:15" ht="32.1" customHeight="1">
      <c r="A89" s="40"/>
      <c r="B89" s="43" t="s">
        <v>399</v>
      </c>
      <c r="C89" s="44"/>
      <c r="D89" s="45"/>
      <c r="E89" s="46" t="str">
        <f>IF(D89="","",IFERROR(INDEX(APPLICATIONS!$D$24:$D$223,MATCH(D89,APPLICATIONS!$B$24:$B$223,0)),""))</f>
        <v/>
      </c>
      <c r="F89" s="46"/>
      <c r="G89" s="46"/>
      <c r="H89" s="44"/>
      <c r="I89" s="46"/>
      <c r="J89" s="44"/>
      <c r="K89" s="46"/>
      <c r="L89" s="46"/>
      <c r="M89" s="42" t="str">
        <f t="shared" si="2"/>
        <v/>
      </c>
      <c r="N89" s="42" t="str">
        <f t="shared" si="3"/>
        <v/>
      </c>
      <c r="O89" s="42" t="str">
        <f>IF(OR(D89="",M89=""),"",COUNTIFS($D$10:$D$309,D89,$M$10:$M$309,"&lt;"&amp;M89)+COUNTIFS($D$10:$D$309,D89,$M$10:$M$309,M89,$N$10:$N$309,"&gt;"&amp;N89)+COUNTIFS($D$10:D89,D89,$M$10:M89,M89,$N$10:N89,N89))</f>
        <v/>
      </c>
    </row>
    <row r="90" spans="1:15" ht="32.1" customHeight="1">
      <c r="A90" s="40"/>
      <c r="B90" s="43" t="s">
        <v>400</v>
      </c>
      <c r="C90" s="44"/>
      <c r="D90" s="45"/>
      <c r="E90" s="46" t="str">
        <f>IF(D90="","",IFERROR(INDEX(APPLICATIONS!$D$24:$D$223,MATCH(D90,APPLICATIONS!$B$24:$B$223,0)),""))</f>
        <v/>
      </c>
      <c r="F90" s="46"/>
      <c r="G90" s="46"/>
      <c r="H90" s="44"/>
      <c r="I90" s="46"/>
      <c r="J90" s="44"/>
      <c r="K90" s="46"/>
      <c r="L90" s="46"/>
      <c r="M90" s="42" t="str">
        <f t="shared" si="2"/>
        <v/>
      </c>
      <c r="N90" s="42" t="str">
        <f t="shared" si="3"/>
        <v/>
      </c>
      <c r="O90" s="42" t="str">
        <f>IF(OR(D90="",M90=""),"",COUNTIFS($D$10:$D$309,D90,$M$10:$M$309,"&lt;"&amp;M90)+COUNTIFS($D$10:$D$309,D90,$M$10:$M$309,M90,$N$10:$N$309,"&gt;"&amp;N90)+COUNTIFS($D$10:D90,D90,$M$10:M90,M90,$N$10:N90,N90))</f>
        <v/>
      </c>
    </row>
    <row r="91" spans="1:15" ht="32.1" customHeight="1">
      <c r="A91" s="40"/>
      <c r="B91" s="43" t="s">
        <v>401</v>
      </c>
      <c r="C91" s="44"/>
      <c r="D91" s="45"/>
      <c r="E91" s="46" t="str">
        <f>IF(D91="","",IFERROR(INDEX(APPLICATIONS!$D$24:$D$223,MATCH(D91,APPLICATIONS!$B$24:$B$223,0)),""))</f>
        <v/>
      </c>
      <c r="F91" s="46"/>
      <c r="G91" s="46"/>
      <c r="H91" s="44"/>
      <c r="I91" s="46"/>
      <c r="J91" s="44"/>
      <c r="K91" s="46"/>
      <c r="L91" s="46"/>
      <c r="M91" s="42" t="str">
        <f t="shared" si="2"/>
        <v/>
      </c>
      <c r="N91" s="42" t="str">
        <f t="shared" si="3"/>
        <v/>
      </c>
      <c r="O91" s="42" t="str">
        <f>IF(OR(D91="",M91=""),"",COUNTIFS($D$10:$D$309,D91,$M$10:$M$309,"&lt;"&amp;M91)+COUNTIFS($D$10:$D$309,D91,$M$10:$M$309,M91,$N$10:$N$309,"&gt;"&amp;N91)+COUNTIFS($D$10:D91,D91,$M$10:M91,M91,$N$10:N91,N91))</f>
        <v/>
      </c>
    </row>
    <row r="92" spans="1:15" ht="32.1" customHeight="1">
      <c r="A92" s="40"/>
      <c r="B92" s="43" t="s">
        <v>402</v>
      </c>
      <c r="C92" s="44"/>
      <c r="D92" s="45"/>
      <c r="E92" s="46" t="str">
        <f>IF(D92="","",IFERROR(INDEX(APPLICATIONS!$D$24:$D$223,MATCH(D92,APPLICATIONS!$B$24:$B$223,0)),""))</f>
        <v/>
      </c>
      <c r="F92" s="46"/>
      <c r="G92" s="46"/>
      <c r="H92" s="44"/>
      <c r="I92" s="46"/>
      <c r="J92" s="44"/>
      <c r="K92" s="46"/>
      <c r="L92" s="46"/>
      <c r="M92" s="42" t="str">
        <f t="shared" si="2"/>
        <v/>
      </c>
      <c r="N92" s="42" t="str">
        <f t="shared" si="3"/>
        <v/>
      </c>
      <c r="O92" s="42" t="str">
        <f>IF(OR(D92="",M92=""),"",COUNTIFS($D$10:$D$309,D92,$M$10:$M$309,"&lt;"&amp;M92)+COUNTIFS($D$10:$D$309,D92,$M$10:$M$309,M92,$N$10:$N$309,"&gt;"&amp;N92)+COUNTIFS($D$10:D92,D92,$M$10:M92,M92,$N$10:N92,N92))</f>
        <v/>
      </c>
    </row>
    <row r="93" spans="1:15" ht="32.1" customHeight="1">
      <c r="A93" s="40"/>
      <c r="B93" s="43" t="s">
        <v>403</v>
      </c>
      <c r="C93" s="44"/>
      <c r="D93" s="45"/>
      <c r="E93" s="46" t="str">
        <f>IF(D93="","",IFERROR(INDEX(APPLICATIONS!$D$24:$D$223,MATCH(D93,APPLICATIONS!$B$24:$B$223,0)),""))</f>
        <v/>
      </c>
      <c r="F93" s="46"/>
      <c r="G93" s="46"/>
      <c r="H93" s="44"/>
      <c r="I93" s="46"/>
      <c r="J93" s="44"/>
      <c r="K93" s="46"/>
      <c r="L93" s="46"/>
      <c r="M93" s="42" t="str">
        <f t="shared" si="2"/>
        <v/>
      </c>
      <c r="N93" s="42" t="str">
        <f t="shared" si="3"/>
        <v/>
      </c>
      <c r="O93" s="42" t="str">
        <f>IF(OR(D93="",M93=""),"",COUNTIFS($D$10:$D$309,D93,$M$10:$M$309,"&lt;"&amp;M93)+COUNTIFS($D$10:$D$309,D93,$M$10:$M$309,M93,$N$10:$N$309,"&gt;"&amp;N93)+COUNTIFS($D$10:D93,D93,$M$10:M93,M93,$N$10:N93,N93))</f>
        <v/>
      </c>
    </row>
    <row r="94" spans="1:15" ht="32.1" customHeight="1">
      <c r="A94" s="40"/>
      <c r="B94" s="43" t="s">
        <v>404</v>
      </c>
      <c r="C94" s="44"/>
      <c r="D94" s="45"/>
      <c r="E94" s="46" t="str">
        <f>IF(D94="","",IFERROR(INDEX(APPLICATIONS!$D$24:$D$223,MATCH(D94,APPLICATIONS!$B$24:$B$223,0)),""))</f>
        <v/>
      </c>
      <c r="F94" s="46"/>
      <c r="G94" s="46"/>
      <c r="H94" s="44"/>
      <c r="I94" s="46"/>
      <c r="J94" s="44"/>
      <c r="K94" s="46"/>
      <c r="L94" s="46"/>
      <c r="M94" s="42" t="str">
        <f t="shared" si="2"/>
        <v/>
      </c>
      <c r="N94" s="42" t="str">
        <f t="shared" si="3"/>
        <v/>
      </c>
      <c r="O94" s="42" t="str">
        <f>IF(OR(D94="",M94=""),"",COUNTIFS($D$10:$D$309,D94,$M$10:$M$309,"&lt;"&amp;M94)+COUNTIFS($D$10:$D$309,D94,$M$10:$M$309,M94,$N$10:$N$309,"&gt;"&amp;N94)+COUNTIFS($D$10:D94,D94,$M$10:M94,M94,$N$10:N94,N94))</f>
        <v/>
      </c>
    </row>
    <row r="95" spans="1:15" ht="32.1" customHeight="1">
      <c r="A95" s="40"/>
      <c r="B95" s="43" t="s">
        <v>405</v>
      </c>
      <c r="C95" s="44"/>
      <c r="D95" s="45"/>
      <c r="E95" s="46" t="str">
        <f>IF(D95="","",IFERROR(INDEX(APPLICATIONS!$D$24:$D$223,MATCH(D95,APPLICATIONS!$B$24:$B$223,0)),""))</f>
        <v/>
      </c>
      <c r="F95" s="46"/>
      <c r="G95" s="46"/>
      <c r="H95" s="44"/>
      <c r="I95" s="46"/>
      <c r="J95" s="44"/>
      <c r="K95" s="46"/>
      <c r="L95" s="46"/>
      <c r="M95" s="42" t="str">
        <f t="shared" si="2"/>
        <v/>
      </c>
      <c r="N95" s="42" t="str">
        <f t="shared" si="3"/>
        <v/>
      </c>
      <c r="O95" s="42" t="str">
        <f>IF(OR(D95="",M95=""),"",COUNTIFS($D$10:$D$309,D95,$M$10:$M$309,"&lt;"&amp;M95)+COUNTIFS($D$10:$D$309,D95,$M$10:$M$309,M95,$N$10:$N$309,"&gt;"&amp;N95)+COUNTIFS($D$10:D95,D95,$M$10:M95,M95,$N$10:N95,N95))</f>
        <v/>
      </c>
    </row>
    <row r="96" spans="1:15" ht="32.1" customHeight="1">
      <c r="A96" s="40"/>
      <c r="B96" s="43" t="s">
        <v>406</v>
      </c>
      <c r="C96" s="44"/>
      <c r="D96" s="45"/>
      <c r="E96" s="46" t="str">
        <f>IF(D96="","",IFERROR(INDEX(APPLICATIONS!$D$24:$D$223,MATCH(D96,APPLICATIONS!$B$24:$B$223,0)),""))</f>
        <v/>
      </c>
      <c r="F96" s="46"/>
      <c r="G96" s="46"/>
      <c r="H96" s="44"/>
      <c r="I96" s="46"/>
      <c r="J96" s="44"/>
      <c r="K96" s="46"/>
      <c r="L96" s="46"/>
      <c r="M96" s="42" t="str">
        <f t="shared" si="2"/>
        <v/>
      </c>
      <c r="N96" s="42" t="str">
        <f t="shared" si="3"/>
        <v/>
      </c>
      <c r="O96" s="42" t="str">
        <f>IF(OR(D96="",M96=""),"",COUNTIFS($D$10:$D$309,D96,$M$10:$M$309,"&lt;"&amp;M96)+COUNTIFS($D$10:$D$309,D96,$M$10:$M$309,M96,$N$10:$N$309,"&gt;"&amp;N96)+COUNTIFS($D$10:D96,D96,$M$10:M96,M96,$N$10:N96,N96))</f>
        <v/>
      </c>
    </row>
    <row r="97" spans="1:15" ht="32.1" customHeight="1">
      <c r="A97" s="40"/>
      <c r="B97" s="43" t="s">
        <v>407</v>
      </c>
      <c r="C97" s="44"/>
      <c r="D97" s="45"/>
      <c r="E97" s="46" t="str">
        <f>IF(D97="","",IFERROR(INDEX(APPLICATIONS!$D$24:$D$223,MATCH(D97,APPLICATIONS!$B$24:$B$223,0)),""))</f>
        <v/>
      </c>
      <c r="F97" s="46"/>
      <c r="G97" s="46"/>
      <c r="H97" s="44"/>
      <c r="I97" s="46"/>
      <c r="J97" s="44"/>
      <c r="K97" s="46"/>
      <c r="L97" s="46"/>
      <c r="M97" s="42" t="str">
        <f t="shared" si="2"/>
        <v/>
      </c>
      <c r="N97" s="42" t="str">
        <f t="shared" si="3"/>
        <v/>
      </c>
      <c r="O97" s="42" t="str">
        <f>IF(OR(D97="",M97=""),"",COUNTIFS($D$10:$D$309,D97,$M$10:$M$309,"&lt;"&amp;M97)+COUNTIFS($D$10:$D$309,D97,$M$10:$M$309,M97,$N$10:$N$309,"&gt;"&amp;N97)+COUNTIFS($D$10:D97,D97,$M$10:M97,M97,$N$10:N97,N97))</f>
        <v/>
      </c>
    </row>
    <row r="98" spans="1:15" ht="32.1" customHeight="1">
      <c r="A98" s="40"/>
      <c r="B98" s="43" t="s">
        <v>408</v>
      </c>
      <c r="C98" s="44"/>
      <c r="D98" s="45"/>
      <c r="E98" s="46" t="str">
        <f>IF(D98="","",IFERROR(INDEX(APPLICATIONS!$D$24:$D$223,MATCH(D98,APPLICATIONS!$B$24:$B$223,0)),""))</f>
        <v/>
      </c>
      <c r="F98" s="46"/>
      <c r="G98" s="46"/>
      <c r="H98" s="44"/>
      <c r="I98" s="46"/>
      <c r="J98" s="44"/>
      <c r="K98" s="46"/>
      <c r="L98" s="46"/>
      <c r="M98" s="42" t="str">
        <f t="shared" si="2"/>
        <v/>
      </c>
      <c r="N98" s="42" t="str">
        <f t="shared" si="3"/>
        <v/>
      </c>
      <c r="O98" s="42" t="str">
        <f>IF(OR(D98="",M98=""),"",COUNTIFS($D$10:$D$309,D98,$M$10:$M$309,"&lt;"&amp;M98)+COUNTIFS($D$10:$D$309,D98,$M$10:$M$309,M98,$N$10:$N$309,"&gt;"&amp;N98)+COUNTIFS($D$10:D98,D98,$M$10:M98,M98,$N$10:N98,N98))</f>
        <v/>
      </c>
    </row>
    <row r="99" spans="1:15" ht="32.1" customHeight="1">
      <c r="A99" s="40"/>
      <c r="B99" s="43" t="s">
        <v>409</v>
      </c>
      <c r="C99" s="44"/>
      <c r="D99" s="45"/>
      <c r="E99" s="46" t="str">
        <f>IF(D99="","",IFERROR(INDEX(APPLICATIONS!$D$24:$D$223,MATCH(D99,APPLICATIONS!$B$24:$B$223,0)),""))</f>
        <v/>
      </c>
      <c r="F99" s="46"/>
      <c r="G99" s="46"/>
      <c r="H99" s="44"/>
      <c r="I99" s="46"/>
      <c r="J99" s="44"/>
      <c r="K99" s="46"/>
      <c r="L99" s="46"/>
      <c r="M99" s="42" t="str">
        <f t="shared" si="2"/>
        <v/>
      </c>
      <c r="N99" s="42" t="str">
        <f t="shared" si="3"/>
        <v/>
      </c>
      <c r="O99" s="42" t="str">
        <f>IF(OR(D99="",M99=""),"",COUNTIFS($D$10:$D$309,D99,$M$10:$M$309,"&lt;"&amp;M99)+COUNTIFS($D$10:$D$309,D99,$M$10:$M$309,M99,$N$10:$N$309,"&gt;"&amp;N99)+COUNTIFS($D$10:D99,D99,$M$10:M99,M99,$N$10:N99,N99))</f>
        <v/>
      </c>
    </row>
    <row r="100" spans="1:15" ht="32.1" customHeight="1">
      <c r="A100" s="40"/>
      <c r="B100" s="43" t="s">
        <v>410</v>
      </c>
      <c r="C100" s="44"/>
      <c r="D100" s="45"/>
      <c r="E100" s="46" t="str">
        <f>IF(D100="","",IFERROR(INDEX(APPLICATIONS!$D$24:$D$223,MATCH(D100,APPLICATIONS!$B$24:$B$223,0)),""))</f>
        <v/>
      </c>
      <c r="F100" s="46"/>
      <c r="G100" s="46"/>
      <c r="H100" s="44"/>
      <c r="I100" s="46"/>
      <c r="J100" s="44"/>
      <c r="K100" s="46"/>
      <c r="L100" s="46"/>
      <c r="M100" s="42" t="str">
        <f t="shared" si="2"/>
        <v/>
      </c>
      <c r="N100" s="42" t="str">
        <f t="shared" si="3"/>
        <v/>
      </c>
      <c r="O100" s="42" t="str">
        <f>IF(OR(D100="",M100=""),"",COUNTIFS($D$10:$D$309,D100,$M$10:$M$309,"&lt;"&amp;M100)+COUNTIFS($D$10:$D$309,D100,$M$10:$M$309,M100,$N$10:$N$309,"&gt;"&amp;N100)+COUNTIFS($D$10:D100,D100,$M$10:M100,M100,$N$10:N100,N100))</f>
        <v/>
      </c>
    </row>
    <row r="101" spans="1:15" ht="32.1" customHeight="1">
      <c r="A101" s="40"/>
      <c r="B101" s="43" t="s">
        <v>411</v>
      </c>
      <c r="C101" s="44"/>
      <c r="D101" s="45"/>
      <c r="E101" s="46" t="str">
        <f>IF(D101="","",IFERROR(INDEX(APPLICATIONS!$D$24:$D$223,MATCH(D101,APPLICATIONS!$B$24:$B$223,0)),""))</f>
        <v/>
      </c>
      <c r="F101" s="46"/>
      <c r="G101" s="46"/>
      <c r="H101" s="44"/>
      <c r="I101" s="46"/>
      <c r="J101" s="44"/>
      <c r="K101" s="46"/>
      <c r="L101" s="46"/>
      <c r="M101" s="42" t="str">
        <f t="shared" si="2"/>
        <v/>
      </c>
      <c r="N101" s="42" t="str">
        <f t="shared" si="3"/>
        <v/>
      </c>
      <c r="O101" s="42" t="str">
        <f>IF(OR(D101="",M101=""),"",COUNTIFS($D$10:$D$309,D101,$M$10:$M$309,"&lt;"&amp;M101)+COUNTIFS($D$10:$D$309,D101,$M$10:$M$309,M101,$N$10:$N$309,"&gt;"&amp;N101)+COUNTIFS($D$10:D101,D101,$M$10:M101,M101,$N$10:N101,N101))</f>
        <v/>
      </c>
    </row>
    <row r="102" spans="1:15" ht="32.1" customHeight="1">
      <c r="A102" s="40"/>
      <c r="B102" s="43" t="s">
        <v>412</v>
      </c>
      <c r="C102" s="44"/>
      <c r="D102" s="45"/>
      <c r="E102" s="46" t="str">
        <f>IF(D102="","",IFERROR(INDEX(APPLICATIONS!$D$24:$D$223,MATCH(D102,APPLICATIONS!$B$24:$B$223,0)),""))</f>
        <v/>
      </c>
      <c r="F102" s="46"/>
      <c r="G102" s="46"/>
      <c r="H102" s="44"/>
      <c r="I102" s="46"/>
      <c r="J102" s="44"/>
      <c r="K102" s="46"/>
      <c r="L102" s="46"/>
      <c r="M102" s="42" t="str">
        <f t="shared" si="2"/>
        <v/>
      </c>
      <c r="N102" s="42" t="str">
        <f t="shared" si="3"/>
        <v/>
      </c>
      <c r="O102" s="42" t="str">
        <f>IF(OR(D102="",M102=""),"",COUNTIFS($D$10:$D$309,D102,$M$10:$M$309,"&lt;"&amp;M102)+COUNTIFS($D$10:$D$309,D102,$M$10:$M$309,M102,$N$10:$N$309,"&gt;"&amp;N102)+COUNTIFS($D$10:D102,D102,$M$10:M102,M102,$N$10:N102,N102))</f>
        <v/>
      </c>
    </row>
    <row r="103" spans="1:15" ht="32.1" customHeight="1">
      <c r="A103" s="40"/>
      <c r="B103" s="43" t="s">
        <v>413</v>
      </c>
      <c r="C103" s="44"/>
      <c r="D103" s="45"/>
      <c r="E103" s="46" t="str">
        <f>IF(D103="","",IFERROR(INDEX(APPLICATIONS!$D$24:$D$223,MATCH(D103,APPLICATIONS!$B$24:$B$223,0)),""))</f>
        <v/>
      </c>
      <c r="F103" s="46"/>
      <c r="G103" s="46"/>
      <c r="H103" s="44"/>
      <c r="I103" s="46"/>
      <c r="J103" s="44"/>
      <c r="K103" s="46"/>
      <c r="L103" s="46"/>
      <c r="M103" s="42" t="str">
        <f t="shared" si="2"/>
        <v/>
      </c>
      <c r="N103" s="42" t="str">
        <f t="shared" si="3"/>
        <v/>
      </c>
      <c r="O103" s="42" t="str">
        <f>IF(OR(D103="",M103=""),"",COUNTIFS($D$10:$D$309,D103,$M$10:$M$309,"&lt;"&amp;M103)+COUNTIFS($D$10:$D$309,D103,$M$10:$M$309,M103,$N$10:$N$309,"&gt;"&amp;N103)+COUNTIFS($D$10:D103,D103,$M$10:M103,M103,$N$10:N103,N103))</f>
        <v/>
      </c>
    </row>
    <row r="104" spans="1:15" ht="32.1" customHeight="1">
      <c r="A104" s="40"/>
      <c r="B104" s="43" t="s">
        <v>414</v>
      </c>
      <c r="C104" s="44"/>
      <c r="D104" s="45"/>
      <c r="E104" s="46" t="str">
        <f>IF(D104="","",IFERROR(INDEX(APPLICATIONS!$D$24:$D$223,MATCH(D104,APPLICATIONS!$B$24:$B$223,0)),""))</f>
        <v/>
      </c>
      <c r="F104" s="46"/>
      <c r="G104" s="46"/>
      <c r="H104" s="44"/>
      <c r="I104" s="46"/>
      <c r="J104" s="44"/>
      <c r="K104" s="46"/>
      <c r="L104" s="46"/>
      <c r="M104" s="42" t="str">
        <f t="shared" si="2"/>
        <v/>
      </c>
      <c r="N104" s="42" t="str">
        <f t="shared" si="3"/>
        <v/>
      </c>
      <c r="O104" s="42" t="str">
        <f>IF(OR(D104="",M104=""),"",COUNTIFS($D$10:$D$309,D104,$M$10:$M$309,"&lt;"&amp;M104)+COUNTIFS($D$10:$D$309,D104,$M$10:$M$309,M104,$N$10:$N$309,"&gt;"&amp;N104)+COUNTIFS($D$10:D104,D104,$M$10:M104,M104,$N$10:N104,N104))</f>
        <v/>
      </c>
    </row>
    <row r="105" spans="1:15" ht="32.1" customHeight="1">
      <c r="A105" s="40"/>
      <c r="B105" s="43" t="s">
        <v>415</v>
      </c>
      <c r="C105" s="44"/>
      <c r="D105" s="45"/>
      <c r="E105" s="46" t="str">
        <f>IF(D105="","",IFERROR(INDEX(APPLICATIONS!$D$24:$D$223,MATCH(D105,APPLICATIONS!$B$24:$B$223,0)),""))</f>
        <v/>
      </c>
      <c r="F105" s="46"/>
      <c r="G105" s="46"/>
      <c r="H105" s="44"/>
      <c r="I105" s="46"/>
      <c r="J105" s="44"/>
      <c r="K105" s="46"/>
      <c r="L105" s="46"/>
      <c r="M105" s="42" t="str">
        <f t="shared" si="2"/>
        <v/>
      </c>
      <c r="N105" s="42" t="str">
        <f t="shared" si="3"/>
        <v/>
      </c>
      <c r="O105" s="42" t="str">
        <f>IF(OR(D105="",M105=""),"",COUNTIFS($D$10:$D$309,D105,$M$10:$M$309,"&lt;"&amp;M105)+COUNTIFS($D$10:$D$309,D105,$M$10:$M$309,M105,$N$10:$N$309,"&gt;"&amp;N105)+COUNTIFS($D$10:D105,D105,$M$10:M105,M105,$N$10:N105,N105))</f>
        <v/>
      </c>
    </row>
    <row r="106" spans="1:15" ht="32.1" customHeight="1">
      <c r="A106" s="40"/>
      <c r="B106" s="43" t="s">
        <v>416</v>
      </c>
      <c r="C106" s="44"/>
      <c r="D106" s="45"/>
      <c r="E106" s="46" t="str">
        <f>IF(D106="","",IFERROR(INDEX(APPLICATIONS!$D$24:$D$223,MATCH(D106,APPLICATIONS!$B$24:$B$223,0)),""))</f>
        <v/>
      </c>
      <c r="F106" s="46"/>
      <c r="G106" s="46"/>
      <c r="H106" s="44"/>
      <c r="I106" s="46"/>
      <c r="J106" s="44"/>
      <c r="K106" s="46"/>
      <c r="L106" s="46"/>
      <c r="M106" s="42" t="str">
        <f t="shared" si="2"/>
        <v/>
      </c>
      <c r="N106" s="42" t="str">
        <f t="shared" si="3"/>
        <v/>
      </c>
      <c r="O106" s="42" t="str">
        <f>IF(OR(D106="",M106=""),"",COUNTIFS($D$10:$D$309,D106,$M$10:$M$309,"&lt;"&amp;M106)+COUNTIFS($D$10:$D$309,D106,$M$10:$M$309,M106,$N$10:$N$309,"&gt;"&amp;N106)+COUNTIFS($D$10:D106,D106,$M$10:M106,M106,$N$10:N106,N106))</f>
        <v/>
      </c>
    </row>
    <row r="107" spans="1:15" ht="32.1" customHeight="1">
      <c r="A107" s="40"/>
      <c r="B107" s="43" t="s">
        <v>417</v>
      </c>
      <c r="C107" s="44"/>
      <c r="D107" s="45"/>
      <c r="E107" s="46" t="str">
        <f>IF(D107="","",IFERROR(INDEX(APPLICATIONS!$D$24:$D$223,MATCH(D107,APPLICATIONS!$B$24:$B$223,0)),""))</f>
        <v/>
      </c>
      <c r="F107" s="46"/>
      <c r="G107" s="46"/>
      <c r="H107" s="44"/>
      <c r="I107" s="46"/>
      <c r="J107" s="44"/>
      <c r="K107" s="46"/>
      <c r="L107" s="46"/>
      <c r="M107" s="42" t="str">
        <f t="shared" si="2"/>
        <v/>
      </c>
      <c r="N107" s="42" t="str">
        <f t="shared" si="3"/>
        <v/>
      </c>
      <c r="O107" s="42" t="str">
        <f>IF(OR(D107="",M107=""),"",COUNTIFS($D$10:$D$309,D107,$M$10:$M$309,"&lt;"&amp;M107)+COUNTIFS($D$10:$D$309,D107,$M$10:$M$309,M107,$N$10:$N$309,"&gt;"&amp;N107)+COUNTIFS($D$10:D107,D107,$M$10:M107,M107,$N$10:N107,N107))</f>
        <v/>
      </c>
    </row>
    <row r="108" spans="1:15" ht="32.1" customHeight="1">
      <c r="A108" s="40"/>
      <c r="B108" s="43" t="s">
        <v>418</v>
      </c>
      <c r="C108" s="44"/>
      <c r="D108" s="45"/>
      <c r="E108" s="46" t="str">
        <f>IF(D108="","",IFERROR(INDEX(APPLICATIONS!$D$24:$D$223,MATCH(D108,APPLICATIONS!$B$24:$B$223,0)),""))</f>
        <v/>
      </c>
      <c r="F108" s="46"/>
      <c r="G108" s="46"/>
      <c r="H108" s="44"/>
      <c r="I108" s="46"/>
      <c r="J108" s="44"/>
      <c r="K108" s="46"/>
      <c r="L108" s="46"/>
      <c r="M108" s="42" t="str">
        <f t="shared" si="2"/>
        <v/>
      </c>
      <c r="N108" s="42" t="str">
        <f t="shared" si="3"/>
        <v/>
      </c>
      <c r="O108" s="42" t="str">
        <f>IF(OR(D108="",M108=""),"",COUNTIFS($D$10:$D$309,D108,$M$10:$M$309,"&lt;"&amp;M108)+COUNTIFS($D$10:$D$309,D108,$M$10:$M$309,M108,$N$10:$N$309,"&gt;"&amp;N108)+COUNTIFS($D$10:D108,D108,$M$10:M108,M108,$N$10:N108,N108))</f>
        <v/>
      </c>
    </row>
    <row r="109" spans="1:15" ht="32.1" customHeight="1">
      <c r="A109" s="40"/>
      <c r="B109" s="43" t="s">
        <v>419</v>
      </c>
      <c r="C109" s="44"/>
      <c r="D109" s="45"/>
      <c r="E109" s="46" t="str">
        <f>IF(D109="","",IFERROR(INDEX(APPLICATIONS!$D$24:$D$223,MATCH(D109,APPLICATIONS!$B$24:$B$223,0)),""))</f>
        <v/>
      </c>
      <c r="F109" s="46"/>
      <c r="G109" s="46"/>
      <c r="H109" s="44"/>
      <c r="I109" s="46"/>
      <c r="J109" s="44"/>
      <c r="K109" s="46"/>
      <c r="L109" s="46"/>
      <c r="M109" s="42" t="str">
        <f t="shared" si="2"/>
        <v/>
      </c>
      <c r="N109" s="42" t="str">
        <f t="shared" si="3"/>
        <v/>
      </c>
      <c r="O109" s="42" t="str">
        <f>IF(OR(D109="",M109=""),"",COUNTIFS($D$10:$D$309,D109,$M$10:$M$309,"&lt;"&amp;M109)+COUNTIFS($D$10:$D$309,D109,$M$10:$M$309,M109,$N$10:$N$309,"&gt;"&amp;N109)+COUNTIFS($D$10:D109,D109,$M$10:M109,M109,$N$10:N109,N109))</f>
        <v/>
      </c>
    </row>
    <row r="110" spans="1:15" ht="32.1" customHeight="1">
      <c r="A110" s="40"/>
      <c r="B110" s="43" t="s">
        <v>420</v>
      </c>
      <c r="C110" s="44"/>
      <c r="D110" s="45"/>
      <c r="E110" s="46" t="str">
        <f>IF(D110="","",IFERROR(INDEX(APPLICATIONS!$D$24:$D$223,MATCH(D110,APPLICATIONS!$B$24:$B$223,0)),""))</f>
        <v/>
      </c>
      <c r="F110" s="46"/>
      <c r="G110" s="46"/>
      <c r="H110" s="44"/>
      <c r="I110" s="46"/>
      <c r="J110" s="44"/>
      <c r="K110" s="46"/>
      <c r="L110" s="46"/>
      <c r="M110" s="42" t="str">
        <f t="shared" si="2"/>
        <v/>
      </c>
      <c r="N110" s="42" t="str">
        <f t="shared" si="3"/>
        <v/>
      </c>
      <c r="O110" s="42" t="str">
        <f>IF(OR(D110="",M110=""),"",COUNTIFS($D$10:$D$309,D110,$M$10:$M$309,"&lt;"&amp;M110)+COUNTIFS($D$10:$D$309,D110,$M$10:$M$309,M110,$N$10:$N$309,"&gt;"&amp;N110)+COUNTIFS($D$10:D110,D110,$M$10:M110,M110,$N$10:N110,N110))</f>
        <v/>
      </c>
    </row>
    <row r="111" spans="1:15" ht="32.1" customHeight="1">
      <c r="A111" s="40"/>
      <c r="B111" s="43" t="s">
        <v>421</v>
      </c>
      <c r="C111" s="44"/>
      <c r="D111" s="45"/>
      <c r="E111" s="46" t="str">
        <f>IF(D111="","",IFERROR(INDEX(APPLICATIONS!$D$24:$D$223,MATCH(D111,APPLICATIONS!$B$24:$B$223,0)),""))</f>
        <v/>
      </c>
      <c r="F111" s="46"/>
      <c r="G111" s="46"/>
      <c r="H111" s="44"/>
      <c r="I111" s="46"/>
      <c r="J111" s="44"/>
      <c r="K111" s="46"/>
      <c r="L111" s="46"/>
      <c r="M111" s="42" t="str">
        <f t="shared" si="2"/>
        <v/>
      </c>
      <c r="N111" s="42" t="str">
        <f t="shared" si="3"/>
        <v/>
      </c>
      <c r="O111" s="42" t="str">
        <f>IF(OR(D111="",M111=""),"",COUNTIFS($D$10:$D$309,D111,$M$10:$M$309,"&lt;"&amp;M111)+COUNTIFS($D$10:$D$309,D111,$M$10:$M$309,M111,$N$10:$N$309,"&gt;"&amp;N111)+COUNTIFS($D$10:D111,D111,$M$10:M111,M111,$N$10:N111,N111))</f>
        <v/>
      </c>
    </row>
    <row r="112" spans="1:15" ht="32.1" customHeight="1">
      <c r="A112" s="40"/>
      <c r="B112" s="43" t="s">
        <v>422</v>
      </c>
      <c r="C112" s="44"/>
      <c r="D112" s="45"/>
      <c r="E112" s="46" t="str">
        <f>IF(D112="","",IFERROR(INDEX(APPLICATIONS!$D$24:$D$223,MATCH(D112,APPLICATIONS!$B$24:$B$223,0)),""))</f>
        <v/>
      </c>
      <c r="F112" s="46"/>
      <c r="G112" s="46"/>
      <c r="H112" s="44"/>
      <c r="I112" s="46"/>
      <c r="J112" s="44"/>
      <c r="K112" s="46"/>
      <c r="L112" s="46"/>
      <c r="M112" s="42" t="str">
        <f t="shared" si="2"/>
        <v/>
      </c>
      <c r="N112" s="42" t="str">
        <f t="shared" si="3"/>
        <v/>
      </c>
      <c r="O112" s="42" t="str">
        <f>IF(OR(D112="",M112=""),"",COUNTIFS($D$10:$D$309,D112,$M$10:$M$309,"&lt;"&amp;M112)+COUNTIFS($D$10:$D$309,D112,$M$10:$M$309,M112,$N$10:$N$309,"&gt;"&amp;N112)+COUNTIFS($D$10:D112,D112,$M$10:M112,M112,$N$10:N112,N112))</f>
        <v/>
      </c>
    </row>
    <row r="113" spans="1:15" ht="32.1" customHeight="1">
      <c r="A113" s="40"/>
      <c r="B113" s="43" t="s">
        <v>423</v>
      </c>
      <c r="C113" s="44"/>
      <c r="D113" s="45"/>
      <c r="E113" s="46" t="str">
        <f>IF(D113="","",IFERROR(INDEX(APPLICATIONS!$D$24:$D$223,MATCH(D113,APPLICATIONS!$B$24:$B$223,0)),""))</f>
        <v/>
      </c>
      <c r="F113" s="46"/>
      <c r="G113" s="46"/>
      <c r="H113" s="44"/>
      <c r="I113" s="46"/>
      <c r="J113" s="44"/>
      <c r="K113" s="46"/>
      <c r="L113" s="46"/>
      <c r="M113" s="42" t="str">
        <f t="shared" si="2"/>
        <v/>
      </c>
      <c r="N113" s="42" t="str">
        <f t="shared" si="3"/>
        <v/>
      </c>
      <c r="O113" s="42" t="str">
        <f>IF(OR(D113="",M113=""),"",COUNTIFS($D$10:$D$309,D113,$M$10:$M$309,"&lt;"&amp;M113)+COUNTIFS($D$10:$D$309,D113,$M$10:$M$309,M113,$N$10:$N$309,"&gt;"&amp;N113)+COUNTIFS($D$10:D113,D113,$M$10:M113,M113,$N$10:N113,N113))</f>
        <v/>
      </c>
    </row>
    <row r="114" spans="1:15" ht="32.1" customHeight="1">
      <c r="A114" s="40"/>
      <c r="B114" s="43" t="s">
        <v>424</v>
      </c>
      <c r="C114" s="44"/>
      <c r="D114" s="45"/>
      <c r="E114" s="46" t="str">
        <f>IF(D114="","",IFERROR(INDEX(APPLICATIONS!$D$24:$D$223,MATCH(D114,APPLICATIONS!$B$24:$B$223,0)),""))</f>
        <v/>
      </c>
      <c r="F114" s="46"/>
      <c r="G114" s="46"/>
      <c r="H114" s="44"/>
      <c r="I114" s="46"/>
      <c r="J114" s="44"/>
      <c r="K114" s="46"/>
      <c r="L114" s="46"/>
      <c r="M114" s="42" t="str">
        <f t="shared" si="2"/>
        <v/>
      </c>
      <c r="N114" s="42" t="str">
        <f t="shared" si="3"/>
        <v/>
      </c>
      <c r="O114" s="42" t="str">
        <f>IF(OR(D114="",M114=""),"",COUNTIFS($D$10:$D$309,D114,$M$10:$M$309,"&lt;"&amp;M114)+COUNTIFS($D$10:$D$309,D114,$M$10:$M$309,M114,$N$10:$N$309,"&gt;"&amp;N114)+COUNTIFS($D$10:D114,D114,$M$10:M114,M114,$N$10:N114,N114))</f>
        <v/>
      </c>
    </row>
    <row r="115" spans="1:15" ht="32.1" customHeight="1">
      <c r="A115" s="40"/>
      <c r="B115" s="43" t="s">
        <v>425</v>
      </c>
      <c r="C115" s="44"/>
      <c r="D115" s="45"/>
      <c r="E115" s="46" t="str">
        <f>IF(D115="","",IFERROR(INDEX(APPLICATIONS!$D$24:$D$223,MATCH(D115,APPLICATIONS!$B$24:$B$223,0)),""))</f>
        <v/>
      </c>
      <c r="F115" s="46"/>
      <c r="G115" s="46"/>
      <c r="H115" s="44"/>
      <c r="I115" s="46"/>
      <c r="J115" s="44"/>
      <c r="K115" s="46"/>
      <c r="L115" s="46"/>
      <c r="M115" s="42" t="str">
        <f t="shared" si="2"/>
        <v/>
      </c>
      <c r="N115" s="42" t="str">
        <f t="shared" si="3"/>
        <v/>
      </c>
      <c r="O115" s="42" t="str">
        <f>IF(OR(D115="",M115=""),"",COUNTIFS($D$10:$D$309,D115,$M$10:$M$309,"&lt;"&amp;M115)+COUNTIFS($D$10:$D$309,D115,$M$10:$M$309,M115,$N$10:$N$309,"&gt;"&amp;N115)+COUNTIFS($D$10:D115,D115,$M$10:M115,M115,$N$10:N115,N115))</f>
        <v/>
      </c>
    </row>
    <row r="116" spans="1:15" ht="32.1" customHeight="1">
      <c r="A116" s="40"/>
      <c r="B116" s="43" t="s">
        <v>426</v>
      </c>
      <c r="C116" s="44"/>
      <c r="D116" s="45"/>
      <c r="E116" s="46" t="str">
        <f>IF(D116="","",IFERROR(INDEX(APPLICATIONS!$D$24:$D$223,MATCH(D116,APPLICATIONS!$B$24:$B$223,0)),""))</f>
        <v/>
      </c>
      <c r="F116" s="46"/>
      <c r="G116" s="46"/>
      <c r="H116" s="44"/>
      <c r="I116" s="46"/>
      <c r="J116" s="44"/>
      <c r="K116" s="46"/>
      <c r="L116" s="46"/>
      <c r="M116" s="42" t="str">
        <f t="shared" si="2"/>
        <v/>
      </c>
      <c r="N116" s="42" t="str">
        <f t="shared" si="3"/>
        <v/>
      </c>
      <c r="O116" s="42" t="str">
        <f>IF(OR(D116="",M116=""),"",COUNTIFS($D$10:$D$309,D116,$M$10:$M$309,"&lt;"&amp;M116)+COUNTIFS($D$10:$D$309,D116,$M$10:$M$309,M116,$N$10:$N$309,"&gt;"&amp;N116)+COUNTIFS($D$10:D116,D116,$M$10:M116,M116,$N$10:N116,N116))</f>
        <v/>
      </c>
    </row>
    <row r="117" spans="1:15" ht="32.1" customHeight="1">
      <c r="A117" s="40"/>
      <c r="B117" s="43" t="s">
        <v>427</v>
      </c>
      <c r="C117" s="44"/>
      <c r="D117" s="45"/>
      <c r="E117" s="46" t="str">
        <f>IF(D117="","",IFERROR(INDEX(APPLICATIONS!$D$24:$D$223,MATCH(D117,APPLICATIONS!$B$24:$B$223,0)),""))</f>
        <v/>
      </c>
      <c r="F117" s="46"/>
      <c r="G117" s="46"/>
      <c r="H117" s="44"/>
      <c r="I117" s="46"/>
      <c r="J117" s="44"/>
      <c r="K117" s="46"/>
      <c r="L117" s="46"/>
      <c r="M117" s="42" t="str">
        <f t="shared" si="2"/>
        <v/>
      </c>
      <c r="N117" s="42" t="str">
        <f t="shared" si="3"/>
        <v/>
      </c>
      <c r="O117" s="42" t="str">
        <f>IF(OR(D117="",M117=""),"",COUNTIFS($D$10:$D$309,D117,$M$10:$M$309,"&lt;"&amp;M117)+COUNTIFS($D$10:$D$309,D117,$M$10:$M$309,M117,$N$10:$N$309,"&gt;"&amp;N117)+COUNTIFS($D$10:D117,D117,$M$10:M117,M117,$N$10:N117,N117))</f>
        <v/>
      </c>
    </row>
    <row r="118" spans="1:15" ht="32.1" customHeight="1">
      <c r="A118" s="40"/>
      <c r="B118" s="43" t="s">
        <v>428</v>
      </c>
      <c r="C118" s="44"/>
      <c r="D118" s="45"/>
      <c r="E118" s="46" t="str">
        <f>IF(D118="","",IFERROR(INDEX(APPLICATIONS!$D$24:$D$223,MATCH(D118,APPLICATIONS!$B$24:$B$223,0)),""))</f>
        <v/>
      </c>
      <c r="F118" s="46"/>
      <c r="G118" s="46"/>
      <c r="H118" s="44"/>
      <c r="I118" s="46"/>
      <c r="J118" s="44"/>
      <c r="K118" s="46"/>
      <c r="L118" s="46"/>
      <c r="M118" s="42" t="str">
        <f t="shared" si="2"/>
        <v/>
      </c>
      <c r="N118" s="42" t="str">
        <f t="shared" si="3"/>
        <v/>
      </c>
      <c r="O118" s="42" t="str">
        <f>IF(OR(D118="",M118=""),"",COUNTIFS($D$10:$D$309,D118,$M$10:$M$309,"&lt;"&amp;M118)+COUNTIFS($D$10:$D$309,D118,$M$10:$M$309,M118,$N$10:$N$309,"&gt;"&amp;N118)+COUNTIFS($D$10:D118,D118,$M$10:M118,M118,$N$10:N118,N118))</f>
        <v/>
      </c>
    </row>
    <row r="119" spans="1:15" ht="32.1" customHeight="1">
      <c r="A119" s="40"/>
      <c r="B119" s="43" t="s">
        <v>429</v>
      </c>
      <c r="C119" s="44"/>
      <c r="D119" s="45"/>
      <c r="E119" s="46" t="str">
        <f>IF(D119="","",IFERROR(INDEX(APPLICATIONS!$D$24:$D$223,MATCH(D119,APPLICATIONS!$B$24:$B$223,0)),""))</f>
        <v/>
      </c>
      <c r="F119" s="46"/>
      <c r="G119" s="46"/>
      <c r="H119" s="44"/>
      <c r="I119" s="46"/>
      <c r="J119" s="44"/>
      <c r="K119" s="46"/>
      <c r="L119" s="46"/>
      <c r="M119" s="42" t="str">
        <f t="shared" si="2"/>
        <v/>
      </c>
      <c r="N119" s="42" t="str">
        <f t="shared" si="3"/>
        <v/>
      </c>
      <c r="O119" s="42" t="str">
        <f>IF(OR(D119="",M119=""),"",COUNTIFS($D$10:$D$309,D119,$M$10:$M$309,"&lt;"&amp;M119)+COUNTIFS($D$10:$D$309,D119,$M$10:$M$309,M119,$N$10:$N$309,"&gt;"&amp;N119)+COUNTIFS($D$10:D119,D119,$M$10:M119,M119,$N$10:N119,N119))</f>
        <v/>
      </c>
    </row>
    <row r="120" spans="1:15" ht="32.1" customHeight="1">
      <c r="A120" s="40"/>
      <c r="B120" s="43" t="s">
        <v>430</v>
      </c>
      <c r="C120" s="44"/>
      <c r="D120" s="45"/>
      <c r="E120" s="46" t="str">
        <f>IF(D120="","",IFERROR(INDEX(APPLICATIONS!$D$24:$D$223,MATCH(D120,APPLICATIONS!$B$24:$B$223,0)),""))</f>
        <v/>
      </c>
      <c r="F120" s="46"/>
      <c r="G120" s="46"/>
      <c r="H120" s="44"/>
      <c r="I120" s="46"/>
      <c r="J120" s="44"/>
      <c r="K120" s="46"/>
      <c r="L120" s="46"/>
      <c r="M120" s="42" t="str">
        <f t="shared" si="2"/>
        <v/>
      </c>
      <c r="N120" s="42" t="str">
        <f t="shared" si="3"/>
        <v/>
      </c>
      <c r="O120" s="42" t="str">
        <f>IF(OR(D120="",M120=""),"",COUNTIFS($D$10:$D$309,D120,$M$10:$M$309,"&lt;"&amp;M120)+COUNTIFS($D$10:$D$309,D120,$M$10:$M$309,M120,$N$10:$N$309,"&gt;"&amp;N120)+COUNTIFS($D$10:D120,D120,$M$10:M120,M120,$N$10:N120,N120))</f>
        <v/>
      </c>
    </row>
    <row r="121" spans="1:15" ht="32.1" customHeight="1">
      <c r="A121" s="40"/>
      <c r="B121" s="43" t="s">
        <v>431</v>
      </c>
      <c r="C121" s="44"/>
      <c r="D121" s="45"/>
      <c r="E121" s="46" t="str">
        <f>IF(D121="","",IFERROR(INDEX(APPLICATIONS!$D$24:$D$223,MATCH(D121,APPLICATIONS!$B$24:$B$223,0)),""))</f>
        <v/>
      </c>
      <c r="F121" s="46"/>
      <c r="G121" s="46"/>
      <c r="H121" s="44"/>
      <c r="I121" s="46"/>
      <c r="J121" s="44"/>
      <c r="K121" s="46"/>
      <c r="L121" s="46"/>
      <c r="M121" s="42" t="str">
        <f t="shared" si="2"/>
        <v/>
      </c>
      <c r="N121" s="42" t="str">
        <f t="shared" si="3"/>
        <v/>
      </c>
      <c r="O121" s="42" t="str">
        <f>IF(OR(D121="",M121=""),"",COUNTIFS($D$10:$D$309,D121,$M$10:$M$309,"&lt;"&amp;M121)+COUNTIFS($D$10:$D$309,D121,$M$10:$M$309,M121,$N$10:$N$309,"&gt;"&amp;N121)+COUNTIFS($D$10:D121,D121,$M$10:M121,M121,$N$10:N121,N121))</f>
        <v/>
      </c>
    </row>
    <row r="122" spans="1:15" ht="32.1" customHeight="1">
      <c r="A122" s="40"/>
      <c r="B122" s="43" t="s">
        <v>432</v>
      </c>
      <c r="C122" s="44"/>
      <c r="D122" s="45"/>
      <c r="E122" s="46" t="str">
        <f>IF(D122="","",IFERROR(INDEX(APPLICATIONS!$D$24:$D$223,MATCH(D122,APPLICATIONS!$B$24:$B$223,0)),""))</f>
        <v/>
      </c>
      <c r="F122" s="46"/>
      <c r="G122" s="46"/>
      <c r="H122" s="44"/>
      <c r="I122" s="46"/>
      <c r="J122" s="44"/>
      <c r="K122" s="46"/>
      <c r="L122" s="46"/>
      <c r="M122" s="42" t="str">
        <f t="shared" si="2"/>
        <v/>
      </c>
      <c r="N122" s="42" t="str">
        <f t="shared" si="3"/>
        <v/>
      </c>
      <c r="O122" s="42" t="str">
        <f>IF(OR(D122="",M122=""),"",COUNTIFS($D$10:$D$309,D122,$M$10:$M$309,"&lt;"&amp;M122)+COUNTIFS($D$10:$D$309,D122,$M$10:$M$309,M122,$N$10:$N$309,"&gt;"&amp;N122)+COUNTIFS($D$10:D122,D122,$M$10:M122,M122,$N$10:N122,N122))</f>
        <v/>
      </c>
    </row>
    <row r="123" spans="1:15" ht="32.1" customHeight="1">
      <c r="A123" s="40"/>
      <c r="B123" s="43" t="s">
        <v>433</v>
      </c>
      <c r="C123" s="44"/>
      <c r="D123" s="45"/>
      <c r="E123" s="46" t="str">
        <f>IF(D123="","",IFERROR(INDEX(APPLICATIONS!$D$24:$D$223,MATCH(D123,APPLICATIONS!$B$24:$B$223,0)),""))</f>
        <v/>
      </c>
      <c r="F123" s="46"/>
      <c r="G123" s="46"/>
      <c r="H123" s="44"/>
      <c r="I123" s="46"/>
      <c r="J123" s="44"/>
      <c r="K123" s="46"/>
      <c r="L123" s="46"/>
      <c r="M123" s="42" t="str">
        <f t="shared" si="2"/>
        <v/>
      </c>
      <c r="N123" s="42" t="str">
        <f t="shared" si="3"/>
        <v/>
      </c>
      <c r="O123" s="42" t="str">
        <f>IF(OR(D123="",M123=""),"",COUNTIFS($D$10:$D$309,D123,$M$10:$M$309,"&lt;"&amp;M123)+COUNTIFS($D$10:$D$309,D123,$M$10:$M$309,M123,$N$10:$N$309,"&gt;"&amp;N123)+COUNTIFS($D$10:D123,D123,$M$10:M123,M123,$N$10:N123,N123))</f>
        <v/>
      </c>
    </row>
    <row r="124" spans="1:15" ht="32.1" customHeight="1">
      <c r="A124" s="40"/>
      <c r="B124" s="43" t="s">
        <v>434</v>
      </c>
      <c r="C124" s="44"/>
      <c r="D124" s="45"/>
      <c r="E124" s="46" t="str">
        <f>IF(D124="","",IFERROR(INDEX(APPLICATIONS!$D$24:$D$223,MATCH(D124,APPLICATIONS!$B$24:$B$223,0)),""))</f>
        <v/>
      </c>
      <c r="F124" s="46"/>
      <c r="G124" s="46"/>
      <c r="H124" s="44"/>
      <c r="I124" s="46"/>
      <c r="J124" s="44"/>
      <c r="K124" s="46"/>
      <c r="L124" s="46"/>
      <c r="M124" s="42" t="str">
        <f t="shared" si="2"/>
        <v/>
      </c>
      <c r="N124" s="42" t="str">
        <f t="shared" si="3"/>
        <v/>
      </c>
      <c r="O124" s="42" t="str">
        <f>IF(OR(D124="",M124=""),"",COUNTIFS($D$10:$D$309,D124,$M$10:$M$309,"&lt;"&amp;M124)+COUNTIFS($D$10:$D$309,D124,$M$10:$M$309,M124,$N$10:$N$309,"&gt;"&amp;N124)+COUNTIFS($D$10:D124,D124,$M$10:M124,M124,$N$10:N124,N124))</f>
        <v/>
      </c>
    </row>
    <row r="125" spans="1:15" ht="32.1" customHeight="1">
      <c r="A125" s="40"/>
      <c r="B125" s="43" t="s">
        <v>435</v>
      </c>
      <c r="C125" s="44"/>
      <c r="D125" s="45"/>
      <c r="E125" s="46" t="str">
        <f>IF(D125="","",IFERROR(INDEX(APPLICATIONS!$D$24:$D$223,MATCH(D125,APPLICATIONS!$B$24:$B$223,0)),""))</f>
        <v/>
      </c>
      <c r="F125" s="46"/>
      <c r="G125" s="46"/>
      <c r="H125" s="44"/>
      <c r="I125" s="46"/>
      <c r="J125" s="44"/>
      <c r="K125" s="46"/>
      <c r="L125" s="46"/>
      <c r="M125" s="42" t="str">
        <f t="shared" si="2"/>
        <v/>
      </c>
      <c r="N125" s="42" t="str">
        <f t="shared" si="3"/>
        <v/>
      </c>
      <c r="O125" s="42" t="str">
        <f>IF(OR(D125="",M125=""),"",COUNTIFS($D$10:$D$309,D125,$M$10:$M$309,"&lt;"&amp;M125)+COUNTIFS($D$10:$D$309,D125,$M$10:$M$309,M125,$N$10:$N$309,"&gt;"&amp;N125)+COUNTIFS($D$10:D125,D125,$M$10:M125,M125,$N$10:N125,N125))</f>
        <v/>
      </c>
    </row>
    <row r="126" spans="1:15" ht="32.1" customHeight="1">
      <c r="A126" s="40"/>
      <c r="B126" s="43" t="s">
        <v>436</v>
      </c>
      <c r="C126" s="44"/>
      <c r="D126" s="45"/>
      <c r="E126" s="46" t="str">
        <f>IF(D126="","",IFERROR(INDEX(APPLICATIONS!$D$24:$D$223,MATCH(D126,APPLICATIONS!$B$24:$B$223,0)),""))</f>
        <v/>
      </c>
      <c r="F126" s="46"/>
      <c r="G126" s="46"/>
      <c r="H126" s="44"/>
      <c r="I126" s="46"/>
      <c r="J126" s="44"/>
      <c r="K126" s="46"/>
      <c r="L126" s="46"/>
      <c r="M126" s="42" t="str">
        <f t="shared" si="2"/>
        <v/>
      </c>
      <c r="N126" s="42" t="str">
        <f t="shared" si="3"/>
        <v/>
      </c>
      <c r="O126" s="42" t="str">
        <f>IF(OR(D126="",M126=""),"",COUNTIFS($D$10:$D$309,D126,$M$10:$M$309,"&lt;"&amp;M126)+COUNTIFS($D$10:$D$309,D126,$M$10:$M$309,M126,$N$10:$N$309,"&gt;"&amp;N126)+COUNTIFS($D$10:D126,D126,$M$10:M126,M126,$N$10:N126,N126))</f>
        <v/>
      </c>
    </row>
    <row r="127" spans="1:15" ht="32.1" customHeight="1">
      <c r="A127" s="40"/>
      <c r="B127" s="43" t="s">
        <v>437</v>
      </c>
      <c r="C127" s="44"/>
      <c r="D127" s="45"/>
      <c r="E127" s="46" t="str">
        <f>IF(D127="","",IFERROR(INDEX(APPLICATIONS!$D$24:$D$223,MATCH(D127,APPLICATIONS!$B$24:$B$223,0)),""))</f>
        <v/>
      </c>
      <c r="F127" s="46"/>
      <c r="G127" s="46"/>
      <c r="H127" s="44"/>
      <c r="I127" s="46"/>
      <c r="J127" s="44"/>
      <c r="K127" s="46"/>
      <c r="L127" s="46"/>
      <c r="M127" s="42" t="str">
        <f t="shared" si="2"/>
        <v/>
      </c>
      <c r="N127" s="42" t="str">
        <f t="shared" si="3"/>
        <v/>
      </c>
      <c r="O127" s="42" t="str">
        <f>IF(OR(D127="",M127=""),"",COUNTIFS($D$10:$D$309,D127,$M$10:$M$309,"&lt;"&amp;M127)+COUNTIFS($D$10:$D$309,D127,$M$10:$M$309,M127,$N$10:$N$309,"&gt;"&amp;N127)+COUNTIFS($D$10:D127,D127,$M$10:M127,M127,$N$10:N127,N127))</f>
        <v/>
      </c>
    </row>
    <row r="128" spans="1:15" ht="32.1" customHeight="1">
      <c r="A128" s="40"/>
      <c r="B128" s="43" t="s">
        <v>438</v>
      </c>
      <c r="C128" s="44"/>
      <c r="D128" s="45"/>
      <c r="E128" s="46" t="str">
        <f>IF(D128="","",IFERROR(INDEX(APPLICATIONS!$D$24:$D$223,MATCH(D128,APPLICATIONS!$B$24:$B$223,0)),""))</f>
        <v/>
      </c>
      <c r="F128" s="46"/>
      <c r="G128" s="46"/>
      <c r="H128" s="44"/>
      <c r="I128" s="46"/>
      <c r="J128" s="44"/>
      <c r="K128" s="46"/>
      <c r="L128" s="46"/>
      <c r="M128" s="42" t="str">
        <f t="shared" si="2"/>
        <v/>
      </c>
      <c r="N128" s="42" t="str">
        <f t="shared" si="3"/>
        <v/>
      </c>
      <c r="O128" s="42" t="str">
        <f>IF(OR(D128="",M128=""),"",COUNTIFS($D$10:$D$309,D128,$M$10:$M$309,"&lt;"&amp;M128)+COUNTIFS($D$10:$D$309,D128,$M$10:$M$309,M128,$N$10:$N$309,"&gt;"&amp;N128)+COUNTIFS($D$10:D128,D128,$M$10:M128,M128,$N$10:N128,N128))</f>
        <v/>
      </c>
    </row>
    <row r="129" spans="1:15" ht="32.1" customHeight="1">
      <c r="A129" s="40"/>
      <c r="B129" s="43" t="s">
        <v>439</v>
      </c>
      <c r="C129" s="44"/>
      <c r="D129" s="45"/>
      <c r="E129" s="46" t="str">
        <f>IF(D129="","",IFERROR(INDEX(APPLICATIONS!$D$24:$D$223,MATCH(D129,APPLICATIONS!$B$24:$B$223,0)),""))</f>
        <v/>
      </c>
      <c r="F129" s="46"/>
      <c r="G129" s="46"/>
      <c r="H129" s="44"/>
      <c r="I129" s="46"/>
      <c r="J129" s="44"/>
      <c r="K129" s="46"/>
      <c r="L129" s="46"/>
      <c r="M129" s="42" t="str">
        <f t="shared" si="2"/>
        <v/>
      </c>
      <c r="N129" s="42" t="str">
        <f t="shared" si="3"/>
        <v/>
      </c>
      <c r="O129" s="42" t="str">
        <f>IF(OR(D129="",M129=""),"",COUNTIFS($D$10:$D$309,D129,$M$10:$M$309,"&lt;"&amp;M129)+COUNTIFS($D$10:$D$309,D129,$M$10:$M$309,M129,$N$10:$N$309,"&gt;"&amp;N129)+COUNTIFS($D$10:D129,D129,$M$10:M129,M129,$N$10:N129,N129))</f>
        <v/>
      </c>
    </row>
    <row r="130" spans="1:15" ht="32.1" customHeight="1">
      <c r="A130" s="40"/>
      <c r="B130" s="43" t="s">
        <v>440</v>
      </c>
      <c r="C130" s="44"/>
      <c r="D130" s="45"/>
      <c r="E130" s="46" t="str">
        <f>IF(D130="","",IFERROR(INDEX(APPLICATIONS!$D$24:$D$223,MATCH(D130,APPLICATIONS!$B$24:$B$223,0)),""))</f>
        <v/>
      </c>
      <c r="F130" s="46"/>
      <c r="G130" s="46"/>
      <c r="H130" s="44"/>
      <c r="I130" s="46"/>
      <c r="J130" s="44"/>
      <c r="K130" s="46"/>
      <c r="L130" s="46"/>
      <c r="M130" s="42" t="str">
        <f t="shared" si="2"/>
        <v/>
      </c>
      <c r="N130" s="42" t="str">
        <f t="shared" si="3"/>
        <v/>
      </c>
      <c r="O130" s="42" t="str">
        <f>IF(OR(D130="",M130=""),"",COUNTIFS($D$10:$D$309,D130,$M$10:$M$309,"&lt;"&amp;M130)+COUNTIFS($D$10:$D$309,D130,$M$10:$M$309,M130,$N$10:$N$309,"&gt;"&amp;N130)+COUNTIFS($D$10:D130,D130,$M$10:M130,M130,$N$10:N130,N130))</f>
        <v/>
      </c>
    </row>
    <row r="131" spans="1:15" ht="32.1" customHeight="1">
      <c r="A131" s="40"/>
      <c r="B131" s="43" t="s">
        <v>441</v>
      </c>
      <c r="C131" s="44"/>
      <c r="D131" s="45"/>
      <c r="E131" s="46" t="str">
        <f>IF(D131="","",IFERROR(INDEX(APPLICATIONS!$D$24:$D$223,MATCH(D131,APPLICATIONS!$B$24:$B$223,0)),""))</f>
        <v/>
      </c>
      <c r="F131" s="46"/>
      <c r="G131" s="46"/>
      <c r="H131" s="44"/>
      <c r="I131" s="46"/>
      <c r="J131" s="44"/>
      <c r="K131" s="46"/>
      <c r="L131" s="46"/>
      <c r="M131" s="42" t="str">
        <f t="shared" si="2"/>
        <v/>
      </c>
      <c r="N131" s="42" t="str">
        <f t="shared" si="3"/>
        <v/>
      </c>
      <c r="O131" s="42" t="str">
        <f>IF(OR(D131="",M131=""),"",COUNTIFS($D$10:$D$309,D131,$M$10:$M$309,"&lt;"&amp;M131)+COUNTIFS($D$10:$D$309,D131,$M$10:$M$309,M131,$N$10:$N$309,"&gt;"&amp;N131)+COUNTIFS($D$10:D131,D131,$M$10:M131,M131,$N$10:N131,N131))</f>
        <v/>
      </c>
    </row>
    <row r="132" spans="1:15" ht="32.1" customHeight="1">
      <c r="A132" s="40"/>
      <c r="B132" s="43" t="s">
        <v>442</v>
      </c>
      <c r="C132" s="44"/>
      <c r="D132" s="45"/>
      <c r="E132" s="46" t="str">
        <f>IF(D132="","",IFERROR(INDEX(APPLICATIONS!$D$24:$D$223,MATCH(D132,APPLICATIONS!$B$24:$B$223,0)),""))</f>
        <v/>
      </c>
      <c r="F132" s="46"/>
      <c r="G132" s="46"/>
      <c r="H132" s="44"/>
      <c r="I132" s="46"/>
      <c r="J132" s="44"/>
      <c r="K132" s="46"/>
      <c r="L132" s="46"/>
      <c r="M132" s="42" t="str">
        <f t="shared" si="2"/>
        <v/>
      </c>
      <c r="N132" s="42" t="str">
        <f t="shared" si="3"/>
        <v/>
      </c>
      <c r="O132" s="42" t="str">
        <f>IF(OR(D132="",M132=""),"",COUNTIFS($D$10:$D$309,D132,$M$10:$M$309,"&lt;"&amp;M132)+COUNTIFS($D$10:$D$309,D132,$M$10:$M$309,M132,$N$10:$N$309,"&gt;"&amp;N132)+COUNTIFS($D$10:D132,D132,$M$10:M132,M132,$N$10:N132,N132))</f>
        <v/>
      </c>
    </row>
    <row r="133" spans="1:15" ht="32.1" customHeight="1">
      <c r="A133" s="40"/>
      <c r="B133" s="43" t="s">
        <v>443</v>
      </c>
      <c r="C133" s="44"/>
      <c r="D133" s="45"/>
      <c r="E133" s="46" t="str">
        <f>IF(D133="","",IFERROR(INDEX(APPLICATIONS!$D$24:$D$223,MATCH(D133,APPLICATIONS!$B$24:$B$223,0)),""))</f>
        <v/>
      </c>
      <c r="F133" s="46"/>
      <c r="G133" s="46"/>
      <c r="H133" s="44"/>
      <c r="I133" s="46"/>
      <c r="J133" s="44"/>
      <c r="K133" s="46"/>
      <c r="L133" s="46"/>
      <c r="M133" s="42" t="str">
        <f t="shared" si="2"/>
        <v/>
      </c>
      <c r="N133" s="42" t="str">
        <f t="shared" si="3"/>
        <v/>
      </c>
      <c r="O133" s="42" t="str">
        <f>IF(OR(D133="",M133=""),"",COUNTIFS($D$10:$D$309,D133,$M$10:$M$309,"&lt;"&amp;M133)+COUNTIFS($D$10:$D$309,D133,$M$10:$M$309,M133,$N$10:$N$309,"&gt;"&amp;N133)+COUNTIFS($D$10:D133,D133,$M$10:M133,M133,$N$10:N133,N133))</f>
        <v/>
      </c>
    </row>
    <row r="134" spans="1:15" ht="32.1" customHeight="1">
      <c r="A134" s="40"/>
      <c r="B134" s="43" t="s">
        <v>444</v>
      </c>
      <c r="C134" s="44"/>
      <c r="D134" s="45"/>
      <c r="E134" s="46" t="str">
        <f>IF(D134="","",IFERROR(INDEX(APPLICATIONS!$D$24:$D$223,MATCH(D134,APPLICATIONS!$B$24:$B$223,0)),""))</f>
        <v/>
      </c>
      <c r="F134" s="46"/>
      <c r="G134" s="46"/>
      <c r="H134" s="44"/>
      <c r="I134" s="46"/>
      <c r="J134" s="44"/>
      <c r="K134" s="46"/>
      <c r="L134" s="46"/>
      <c r="M134" s="42" t="str">
        <f t="shared" si="2"/>
        <v/>
      </c>
      <c r="N134" s="42" t="str">
        <f t="shared" si="3"/>
        <v/>
      </c>
      <c r="O134" s="42" t="str">
        <f>IF(OR(D134="",M134=""),"",COUNTIFS($D$10:$D$309,D134,$M$10:$M$309,"&lt;"&amp;M134)+COUNTIFS($D$10:$D$309,D134,$M$10:$M$309,M134,$N$10:$N$309,"&gt;"&amp;N134)+COUNTIFS($D$10:D134,D134,$M$10:M134,M134,$N$10:N134,N134))</f>
        <v/>
      </c>
    </row>
    <row r="135" spans="1:15" ht="32.1" customHeight="1">
      <c r="A135" s="40"/>
      <c r="B135" s="43" t="s">
        <v>445</v>
      </c>
      <c r="C135" s="44"/>
      <c r="D135" s="45"/>
      <c r="E135" s="46" t="str">
        <f>IF(D135="","",IFERROR(INDEX(APPLICATIONS!$D$24:$D$223,MATCH(D135,APPLICATIONS!$B$24:$B$223,0)),""))</f>
        <v/>
      </c>
      <c r="F135" s="46"/>
      <c r="G135" s="46"/>
      <c r="H135" s="44"/>
      <c r="I135" s="46"/>
      <c r="J135" s="44"/>
      <c r="K135" s="46"/>
      <c r="L135" s="46"/>
      <c r="M135" s="42" t="str">
        <f t="shared" si="2"/>
        <v/>
      </c>
      <c r="N135" s="42" t="str">
        <f t="shared" si="3"/>
        <v/>
      </c>
      <c r="O135" s="42" t="str">
        <f>IF(OR(D135="",M135=""),"",COUNTIFS($D$10:$D$309,D135,$M$10:$M$309,"&lt;"&amp;M135)+COUNTIFS($D$10:$D$309,D135,$M$10:$M$309,M135,$N$10:$N$309,"&gt;"&amp;N135)+COUNTIFS($D$10:D135,D135,$M$10:M135,M135,$N$10:N135,N135))</f>
        <v/>
      </c>
    </row>
    <row r="136" spans="1:15" ht="32.1" customHeight="1">
      <c r="A136" s="40"/>
      <c r="B136" s="43" t="s">
        <v>446</v>
      </c>
      <c r="C136" s="44"/>
      <c r="D136" s="45"/>
      <c r="E136" s="46" t="str">
        <f>IF(D136="","",IFERROR(INDEX(APPLICATIONS!$D$24:$D$223,MATCH(D136,APPLICATIONS!$B$24:$B$223,0)),""))</f>
        <v/>
      </c>
      <c r="F136" s="46"/>
      <c r="G136" s="46"/>
      <c r="H136" s="44"/>
      <c r="I136" s="46"/>
      <c r="J136" s="44"/>
      <c r="K136" s="46"/>
      <c r="L136" s="46"/>
      <c r="M136" s="42" t="str">
        <f t="shared" si="2"/>
        <v/>
      </c>
      <c r="N136" s="42" t="str">
        <f t="shared" si="3"/>
        <v/>
      </c>
      <c r="O136" s="42" t="str">
        <f>IF(OR(D136="",M136=""),"",COUNTIFS($D$10:$D$309,D136,$M$10:$M$309,"&lt;"&amp;M136)+COUNTIFS($D$10:$D$309,D136,$M$10:$M$309,M136,$N$10:$N$309,"&gt;"&amp;N136)+COUNTIFS($D$10:D136,D136,$M$10:M136,M136,$N$10:N136,N136))</f>
        <v/>
      </c>
    </row>
    <row r="137" spans="1:15" ht="32.1" customHeight="1">
      <c r="A137" s="40"/>
      <c r="B137" s="43" t="s">
        <v>447</v>
      </c>
      <c r="C137" s="44"/>
      <c r="D137" s="45"/>
      <c r="E137" s="46" t="str">
        <f>IF(D137="","",IFERROR(INDEX(APPLICATIONS!$D$24:$D$223,MATCH(D137,APPLICATIONS!$B$24:$B$223,0)),""))</f>
        <v/>
      </c>
      <c r="F137" s="46"/>
      <c r="G137" s="46"/>
      <c r="H137" s="44"/>
      <c r="I137" s="46"/>
      <c r="J137" s="44"/>
      <c r="K137" s="46"/>
      <c r="L137" s="46"/>
      <c r="M137" s="42" t="str">
        <f t="shared" si="2"/>
        <v/>
      </c>
      <c r="N137" s="42" t="str">
        <f t="shared" si="3"/>
        <v/>
      </c>
      <c r="O137" s="42" t="str">
        <f>IF(OR(D137="",M137=""),"",COUNTIFS($D$10:$D$309,D137,$M$10:$M$309,"&lt;"&amp;M137)+COUNTIFS($D$10:$D$309,D137,$M$10:$M$309,M137,$N$10:$N$309,"&gt;"&amp;N137)+COUNTIFS($D$10:D137,D137,$M$10:M137,M137,$N$10:N137,N137))</f>
        <v/>
      </c>
    </row>
    <row r="138" spans="1:15" ht="32.1" customHeight="1">
      <c r="A138" s="40"/>
      <c r="B138" s="43" t="s">
        <v>448</v>
      </c>
      <c r="C138" s="44"/>
      <c r="D138" s="45"/>
      <c r="E138" s="46" t="str">
        <f>IF(D138="","",IFERROR(INDEX(APPLICATIONS!$D$24:$D$223,MATCH(D138,APPLICATIONS!$B$24:$B$223,0)),""))</f>
        <v/>
      </c>
      <c r="F138" s="46"/>
      <c r="G138" s="46"/>
      <c r="H138" s="44"/>
      <c r="I138" s="46"/>
      <c r="J138" s="44"/>
      <c r="K138" s="46"/>
      <c r="L138" s="46"/>
      <c r="M138" s="42" t="str">
        <f t="shared" ref="M138:M201" si="4">IF(F138="","",IF(F138="Tasks",1,IF(F138="Follow-Up",2,IF(F138="Interview",3,IF(F138="Research",4,IF(F138="Document",5,IF(F138="Offer",6,IF(F138="Schedule",7,""))))))))</f>
        <v/>
      </c>
      <c r="N138" s="42" t="str">
        <f t="shared" ref="N138:N201" si="5">IF(D138="","",IF(H138="",IF(C138="",0,C138),H138))</f>
        <v/>
      </c>
      <c r="O138" s="42" t="str">
        <f>IF(OR(D138="",M138=""),"",COUNTIFS($D$10:$D$309,D138,$M$10:$M$309,"&lt;"&amp;M138)+COUNTIFS($D$10:$D$309,D138,$M$10:$M$309,M138,$N$10:$N$309,"&gt;"&amp;N138)+COUNTIFS($D$10:D138,D138,$M$10:M138,M138,$N$10:N138,N138))</f>
        <v/>
      </c>
    </row>
    <row r="139" spans="1:15" ht="32.1" customHeight="1">
      <c r="A139" s="40"/>
      <c r="B139" s="43" t="s">
        <v>449</v>
      </c>
      <c r="C139" s="44"/>
      <c r="D139" s="45"/>
      <c r="E139" s="46" t="str">
        <f>IF(D139="","",IFERROR(INDEX(APPLICATIONS!$D$24:$D$223,MATCH(D139,APPLICATIONS!$B$24:$B$223,0)),""))</f>
        <v/>
      </c>
      <c r="F139" s="46"/>
      <c r="G139" s="46"/>
      <c r="H139" s="44"/>
      <c r="I139" s="46"/>
      <c r="J139" s="44"/>
      <c r="K139" s="46"/>
      <c r="L139" s="46"/>
      <c r="M139" s="42" t="str">
        <f t="shared" si="4"/>
        <v/>
      </c>
      <c r="N139" s="42" t="str">
        <f t="shared" si="5"/>
        <v/>
      </c>
      <c r="O139" s="42" t="str">
        <f>IF(OR(D139="",M139=""),"",COUNTIFS($D$10:$D$309,D139,$M$10:$M$309,"&lt;"&amp;M139)+COUNTIFS($D$10:$D$309,D139,$M$10:$M$309,M139,$N$10:$N$309,"&gt;"&amp;N139)+COUNTIFS($D$10:D139,D139,$M$10:M139,M139,$N$10:N139,N139))</f>
        <v/>
      </c>
    </row>
    <row r="140" spans="1:15" ht="32.1" customHeight="1">
      <c r="A140" s="40"/>
      <c r="B140" s="43" t="s">
        <v>450</v>
      </c>
      <c r="C140" s="44"/>
      <c r="D140" s="45"/>
      <c r="E140" s="46" t="str">
        <f>IF(D140="","",IFERROR(INDEX(APPLICATIONS!$D$24:$D$223,MATCH(D140,APPLICATIONS!$B$24:$B$223,0)),""))</f>
        <v/>
      </c>
      <c r="F140" s="46"/>
      <c r="G140" s="46"/>
      <c r="H140" s="44"/>
      <c r="I140" s="46"/>
      <c r="J140" s="44"/>
      <c r="K140" s="46"/>
      <c r="L140" s="46"/>
      <c r="M140" s="42" t="str">
        <f t="shared" si="4"/>
        <v/>
      </c>
      <c r="N140" s="42" t="str">
        <f t="shared" si="5"/>
        <v/>
      </c>
      <c r="O140" s="42" t="str">
        <f>IF(OR(D140="",M140=""),"",COUNTIFS($D$10:$D$309,D140,$M$10:$M$309,"&lt;"&amp;M140)+COUNTIFS($D$10:$D$309,D140,$M$10:$M$309,M140,$N$10:$N$309,"&gt;"&amp;N140)+COUNTIFS($D$10:D140,D140,$M$10:M140,M140,$N$10:N140,N140))</f>
        <v/>
      </c>
    </row>
    <row r="141" spans="1:15" ht="32.1" customHeight="1">
      <c r="A141" s="40"/>
      <c r="B141" s="43" t="s">
        <v>451</v>
      </c>
      <c r="C141" s="44"/>
      <c r="D141" s="45"/>
      <c r="E141" s="46" t="str">
        <f>IF(D141="","",IFERROR(INDEX(APPLICATIONS!$D$24:$D$223,MATCH(D141,APPLICATIONS!$B$24:$B$223,0)),""))</f>
        <v/>
      </c>
      <c r="F141" s="46"/>
      <c r="G141" s="46"/>
      <c r="H141" s="44"/>
      <c r="I141" s="46"/>
      <c r="J141" s="44"/>
      <c r="K141" s="46"/>
      <c r="L141" s="46"/>
      <c r="M141" s="42" t="str">
        <f t="shared" si="4"/>
        <v/>
      </c>
      <c r="N141" s="42" t="str">
        <f t="shared" si="5"/>
        <v/>
      </c>
      <c r="O141" s="42" t="str">
        <f>IF(OR(D141="",M141=""),"",COUNTIFS($D$10:$D$309,D141,$M$10:$M$309,"&lt;"&amp;M141)+COUNTIFS($D$10:$D$309,D141,$M$10:$M$309,M141,$N$10:$N$309,"&gt;"&amp;N141)+COUNTIFS($D$10:D141,D141,$M$10:M141,M141,$N$10:N141,N141))</f>
        <v/>
      </c>
    </row>
    <row r="142" spans="1:15" ht="32.1" customHeight="1">
      <c r="A142" s="40"/>
      <c r="B142" s="43" t="s">
        <v>452</v>
      </c>
      <c r="C142" s="44"/>
      <c r="D142" s="45"/>
      <c r="E142" s="46" t="str">
        <f>IF(D142="","",IFERROR(INDEX(APPLICATIONS!$D$24:$D$223,MATCH(D142,APPLICATIONS!$B$24:$B$223,0)),""))</f>
        <v/>
      </c>
      <c r="F142" s="46"/>
      <c r="G142" s="46"/>
      <c r="H142" s="44"/>
      <c r="I142" s="46"/>
      <c r="J142" s="44"/>
      <c r="K142" s="46"/>
      <c r="L142" s="46"/>
      <c r="M142" s="42" t="str">
        <f t="shared" si="4"/>
        <v/>
      </c>
      <c r="N142" s="42" t="str">
        <f t="shared" si="5"/>
        <v/>
      </c>
      <c r="O142" s="42" t="str">
        <f>IF(OR(D142="",M142=""),"",COUNTIFS($D$10:$D$309,D142,$M$10:$M$309,"&lt;"&amp;M142)+COUNTIFS($D$10:$D$309,D142,$M$10:$M$309,M142,$N$10:$N$309,"&gt;"&amp;N142)+COUNTIFS($D$10:D142,D142,$M$10:M142,M142,$N$10:N142,N142))</f>
        <v/>
      </c>
    </row>
    <row r="143" spans="1:15" ht="32.1" customHeight="1">
      <c r="A143" s="40"/>
      <c r="B143" s="43" t="s">
        <v>453</v>
      </c>
      <c r="C143" s="44"/>
      <c r="D143" s="45"/>
      <c r="E143" s="46" t="str">
        <f>IF(D143="","",IFERROR(INDEX(APPLICATIONS!$D$24:$D$223,MATCH(D143,APPLICATIONS!$B$24:$B$223,0)),""))</f>
        <v/>
      </c>
      <c r="F143" s="46"/>
      <c r="G143" s="46"/>
      <c r="H143" s="44"/>
      <c r="I143" s="46"/>
      <c r="J143" s="44"/>
      <c r="K143" s="46"/>
      <c r="L143" s="46"/>
      <c r="M143" s="42" t="str">
        <f t="shared" si="4"/>
        <v/>
      </c>
      <c r="N143" s="42" t="str">
        <f t="shared" si="5"/>
        <v/>
      </c>
      <c r="O143" s="42" t="str">
        <f>IF(OR(D143="",M143=""),"",COUNTIFS($D$10:$D$309,D143,$M$10:$M$309,"&lt;"&amp;M143)+COUNTIFS($D$10:$D$309,D143,$M$10:$M$309,M143,$N$10:$N$309,"&gt;"&amp;N143)+COUNTIFS($D$10:D143,D143,$M$10:M143,M143,$N$10:N143,N143))</f>
        <v/>
      </c>
    </row>
    <row r="144" spans="1:15" ht="32.1" customHeight="1">
      <c r="A144" s="40"/>
      <c r="B144" s="43" t="s">
        <v>454</v>
      </c>
      <c r="C144" s="44"/>
      <c r="D144" s="45"/>
      <c r="E144" s="46" t="str">
        <f>IF(D144="","",IFERROR(INDEX(APPLICATIONS!$D$24:$D$223,MATCH(D144,APPLICATIONS!$B$24:$B$223,0)),""))</f>
        <v/>
      </c>
      <c r="F144" s="46"/>
      <c r="G144" s="46"/>
      <c r="H144" s="44"/>
      <c r="I144" s="46"/>
      <c r="J144" s="44"/>
      <c r="K144" s="46"/>
      <c r="L144" s="46"/>
      <c r="M144" s="42" t="str">
        <f t="shared" si="4"/>
        <v/>
      </c>
      <c r="N144" s="42" t="str">
        <f t="shared" si="5"/>
        <v/>
      </c>
      <c r="O144" s="42" t="str">
        <f>IF(OR(D144="",M144=""),"",COUNTIFS($D$10:$D$309,D144,$M$10:$M$309,"&lt;"&amp;M144)+COUNTIFS($D$10:$D$309,D144,$M$10:$M$309,M144,$N$10:$N$309,"&gt;"&amp;N144)+COUNTIFS($D$10:D144,D144,$M$10:M144,M144,$N$10:N144,N144))</f>
        <v/>
      </c>
    </row>
    <row r="145" spans="1:15" ht="32.1" customHeight="1">
      <c r="A145" s="40"/>
      <c r="B145" s="43" t="s">
        <v>455</v>
      </c>
      <c r="C145" s="44"/>
      <c r="D145" s="45"/>
      <c r="E145" s="46" t="str">
        <f>IF(D145="","",IFERROR(INDEX(APPLICATIONS!$D$24:$D$223,MATCH(D145,APPLICATIONS!$B$24:$B$223,0)),""))</f>
        <v/>
      </c>
      <c r="F145" s="46"/>
      <c r="G145" s="46"/>
      <c r="H145" s="44"/>
      <c r="I145" s="46"/>
      <c r="J145" s="44"/>
      <c r="K145" s="46"/>
      <c r="L145" s="46"/>
      <c r="M145" s="42" t="str">
        <f t="shared" si="4"/>
        <v/>
      </c>
      <c r="N145" s="42" t="str">
        <f t="shared" si="5"/>
        <v/>
      </c>
      <c r="O145" s="42" t="str">
        <f>IF(OR(D145="",M145=""),"",COUNTIFS($D$10:$D$309,D145,$M$10:$M$309,"&lt;"&amp;M145)+COUNTIFS($D$10:$D$309,D145,$M$10:$M$309,M145,$N$10:$N$309,"&gt;"&amp;N145)+COUNTIFS($D$10:D145,D145,$M$10:M145,M145,$N$10:N145,N145))</f>
        <v/>
      </c>
    </row>
    <row r="146" spans="1:15" ht="32.1" customHeight="1">
      <c r="A146" s="40"/>
      <c r="B146" s="43" t="s">
        <v>456</v>
      </c>
      <c r="C146" s="44"/>
      <c r="D146" s="45"/>
      <c r="E146" s="46" t="str">
        <f>IF(D146="","",IFERROR(INDEX(APPLICATIONS!$D$24:$D$223,MATCH(D146,APPLICATIONS!$B$24:$B$223,0)),""))</f>
        <v/>
      </c>
      <c r="F146" s="46"/>
      <c r="G146" s="46"/>
      <c r="H146" s="44"/>
      <c r="I146" s="46"/>
      <c r="J146" s="44"/>
      <c r="K146" s="46"/>
      <c r="L146" s="46"/>
      <c r="M146" s="42" t="str">
        <f t="shared" si="4"/>
        <v/>
      </c>
      <c r="N146" s="42" t="str">
        <f t="shared" si="5"/>
        <v/>
      </c>
      <c r="O146" s="42" t="str">
        <f>IF(OR(D146="",M146=""),"",COUNTIFS($D$10:$D$309,D146,$M$10:$M$309,"&lt;"&amp;M146)+COUNTIFS($D$10:$D$309,D146,$M$10:$M$309,M146,$N$10:$N$309,"&gt;"&amp;N146)+COUNTIFS($D$10:D146,D146,$M$10:M146,M146,$N$10:N146,N146))</f>
        <v/>
      </c>
    </row>
    <row r="147" spans="1:15" ht="32.1" customHeight="1">
      <c r="A147" s="40"/>
      <c r="B147" s="43" t="s">
        <v>457</v>
      </c>
      <c r="C147" s="44"/>
      <c r="D147" s="45"/>
      <c r="E147" s="46" t="str">
        <f>IF(D147="","",IFERROR(INDEX(APPLICATIONS!$D$24:$D$223,MATCH(D147,APPLICATIONS!$B$24:$B$223,0)),""))</f>
        <v/>
      </c>
      <c r="F147" s="46"/>
      <c r="G147" s="46"/>
      <c r="H147" s="44"/>
      <c r="I147" s="46"/>
      <c r="J147" s="44"/>
      <c r="K147" s="46"/>
      <c r="L147" s="46"/>
      <c r="M147" s="42" t="str">
        <f t="shared" si="4"/>
        <v/>
      </c>
      <c r="N147" s="42" t="str">
        <f t="shared" si="5"/>
        <v/>
      </c>
      <c r="O147" s="42" t="str">
        <f>IF(OR(D147="",M147=""),"",COUNTIFS($D$10:$D$309,D147,$M$10:$M$309,"&lt;"&amp;M147)+COUNTIFS($D$10:$D$309,D147,$M$10:$M$309,M147,$N$10:$N$309,"&gt;"&amp;N147)+COUNTIFS($D$10:D147,D147,$M$10:M147,M147,$N$10:N147,N147))</f>
        <v/>
      </c>
    </row>
    <row r="148" spans="1:15" ht="32.1" customHeight="1">
      <c r="A148" s="40"/>
      <c r="B148" s="43" t="s">
        <v>458</v>
      </c>
      <c r="C148" s="44"/>
      <c r="D148" s="45"/>
      <c r="E148" s="46" t="str">
        <f>IF(D148="","",IFERROR(INDEX(APPLICATIONS!$D$24:$D$223,MATCH(D148,APPLICATIONS!$B$24:$B$223,0)),""))</f>
        <v/>
      </c>
      <c r="F148" s="46"/>
      <c r="G148" s="46"/>
      <c r="H148" s="44"/>
      <c r="I148" s="46"/>
      <c r="J148" s="44"/>
      <c r="K148" s="46"/>
      <c r="L148" s="46"/>
      <c r="M148" s="42" t="str">
        <f t="shared" si="4"/>
        <v/>
      </c>
      <c r="N148" s="42" t="str">
        <f t="shared" si="5"/>
        <v/>
      </c>
      <c r="O148" s="42" t="str">
        <f>IF(OR(D148="",M148=""),"",COUNTIFS($D$10:$D$309,D148,$M$10:$M$309,"&lt;"&amp;M148)+COUNTIFS($D$10:$D$309,D148,$M$10:$M$309,M148,$N$10:$N$309,"&gt;"&amp;N148)+COUNTIFS($D$10:D148,D148,$M$10:M148,M148,$N$10:N148,N148))</f>
        <v/>
      </c>
    </row>
    <row r="149" spans="1:15" ht="32.1" customHeight="1">
      <c r="A149" s="40"/>
      <c r="B149" s="43" t="s">
        <v>459</v>
      </c>
      <c r="C149" s="44"/>
      <c r="D149" s="45"/>
      <c r="E149" s="46" t="str">
        <f>IF(D149="","",IFERROR(INDEX(APPLICATIONS!$D$24:$D$223,MATCH(D149,APPLICATIONS!$B$24:$B$223,0)),""))</f>
        <v/>
      </c>
      <c r="F149" s="46"/>
      <c r="G149" s="46"/>
      <c r="H149" s="44"/>
      <c r="I149" s="46"/>
      <c r="J149" s="44"/>
      <c r="K149" s="46"/>
      <c r="L149" s="46"/>
      <c r="M149" s="42" t="str">
        <f t="shared" si="4"/>
        <v/>
      </c>
      <c r="N149" s="42" t="str">
        <f t="shared" si="5"/>
        <v/>
      </c>
      <c r="O149" s="42" t="str">
        <f>IF(OR(D149="",M149=""),"",COUNTIFS($D$10:$D$309,D149,$M$10:$M$309,"&lt;"&amp;M149)+COUNTIFS($D$10:$D$309,D149,$M$10:$M$309,M149,$N$10:$N$309,"&gt;"&amp;N149)+COUNTIFS($D$10:D149,D149,$M$10:M149,M149,$N$10:N149,N149))</f>
        <v/>
      </c>
    </row>
    <row r="150" spans="1:15" ht="32.1" customHeight="1">
      <c r="A150" s="40"/>
      <c r="B150" s="43" t="s">
        <v>460</v>
      </c>
      <c r="C150" s="44"/>
      <c r="D150" s="45"/>
      <c r="E150" s="46" t="str">
        <f>IF(D150="","",IFERROR(INDEX(APPLICATIONS!$D$24:$D$223,MATCH(D150,APPLICATIONS!$B$24:$B$223,0)),""))</f>
        <v/>
      </c>
      <c r="F150" s="46"/>
      <c r="G150" s="46"/>
      <c r="H150" s="44"/>
      <c r="I150" s="46"/>
      <c r="J150" s="44"/>
      <c r="K150" s="46"/>
      <c r="L150" s="46"/>
      <c r="M150" s="42" t="str">
        <f t="shared" si="4"/>
        <v/>
      </c>
      <c r="N150" s="42" t="str">
        <f t="shared" si="5"/>
        <v/>
      </c>
      <c r="O150" s="42" t="str">
        <f>IF(OR(D150="",M150=""),"",COUNTIFS($D$10:$D$309,D150,$M$10:$M$309,"&lt;"&amp;M150)+COUNTIFS($D$10:$D$309,D150,$M$10:$M$309,M150,$N$10:$N$309,"&gt;"&amp;N150)+COUNTIFS($D$10:D150,D150,$M$10:M150,M150,$N$10:N150,N150))</f>
        <v/>
      </c>
    </row>
    <row r="151" spans="1:15" ht="32.1" customHeight="1">
      <c r="A151" s="40"/>
      <c r="B151" s="43" t="s">
        <v>461</v>
      </c>
      <c r="C151" s="44"/>
      <c r="D151" s="45"/>
      <c r="E151" s="46" t="str">
        <f>IF(D151="","",IFERROR(INDEX(APPLICATIONS!$D$24:$D$223,MATCH(D151,APPLICATIONS!$B$24:$B$223,0)),""))</f>
        <v/>
      </c>
      <c r="F151" s="46"/>
      <c r="G151" s="46"/>
      <c r="H151" s="44"/>
      <c r="I151" s="46"/>
      <c r="J151" s="44"/>
      <c r="K151" s="46"/>
      <c r="L151" s="46"/>
      <c r="M151" s="42" t="str">
        <f t="shared" si="4"/>
        <v/>
      </c>
      <c r="N151" s="42" t="str">
        <f t="shared" si="5"/>
        <v/>
      </c>
      <c r="O151" s="42" t="str">
        <f>IF(OR(D151="",M151=""),"",COUNTIFS($D$10:$D$309,D151,$M$10:$M$309,"&lt;"&amp;M151)+COUNTIFS($D$10:$D$309,D151,$M$10:$M$309,M151,$N$10:$N$309,"&gt;"&amp;N151)+COUNTIFS($D$10:D151,D151,$M$10:M151,M151,$N$10:N151,N151))</f>
        <v/>
      </c>
    </row>
    <row r="152" spans="1:15" ht="32.1" customHeight="1">
      <c r="A152" s="40"/>
      <c r="B152" s="43" t="s">
        <v>462</v>
      </c>
      <c r="C152" s="44"/>
      <c r="D152" s="45"/>
      <c r="E152" s="46" t="str">
        <f>IF(D152="","",IFERROR(INDEX(APPLICATIONS!$D$24:$D$223,MATCH(D152,APPLICATIONS!$B$24:$B$223,0)),""))</f>
        <v/>
      </c>
      <c r="F152" s="46"/>
      <c r="G152" s="46"/>
      <c r="H152" s="44"/>
      <c r="I152" s="46"/>
      <c r="J152" s="44"/>
      <c r="K152" s="46"/>
      <c r="L152" s="46"/>
      <c r="M152" s="42" t="str">
        <f t="shared" si="4"/>
        <v/>
      </c>
      <c r="N152" s="42" t="str">
        <f t="shared" si="5"/>
        <v/>
      </c>
      <c r="O152" s="42" t="str">
        <f>IF(OR(D152="",M152=""),"",COUNTIFS($D$10:$D$309,D152,$M$10:$M$309,"&lt;"&amp;M152)+COUNTIFS($D$10:$D$309,D152,$M$10:$M$309,M152,$N$10:$N$309,"&gt;"&amp;N152)+COUNTIFS($D$10:D152,D152,$M$10:M152,M152,$N$10:N152,N152))</f>
        <v/>
      </c>
    </row>
    <row r="153" spans="1:15" ht="32.1" customHeight="1">
      <c r="A153" s="40"/>
      <c r="B153" s="43" t="s">
        <v>463</v>
      </c>
      <c r="C153" s="44"/>
      <c r="D153" s="45"/>
      <c r="E153" s="46" t="str">
        <f>IF(D153="","",IFERROR(INDEX(APPLICATIONS!$D$24:$D$223,MATCH(D153,APPLICATIONS!$B$24:$B$223,0)),""))</f>
        <v/>
      </c>
      <c r="F153" s="46"/>
      <c r="G153" s="46"/>
      <c r="H153" s="44"/>
      <c r="I153" s="46"/>
      <c r="J153" s="44"/>
      <c r="K153" s="46"/>
      <c r="L153" s="46"/>
      <c r="M153" s="42" t="str">
        <f t="shared" si="4"/>
        <v/>
      </c>
      <c r="N153" s="42" t="str">
        <f t="shared" si="5"/>
        <v/>
      </c>
      <c r="O153" s="42" t="str">
        <f>IF(OR(D153="",M153=""),"",COUNTIFS($D$10:$D$309,D153,$M$10:$M$309,"&lt;"&amp;M153)+COUNTIFS($D$10:$D$309,D153,$M$10:$M$309,M153,$N$10:$N$309,"&gt;"&amp;N153)+COUNTIFS($D$10:D153,D153,$M$10:M153,M153,$N$10:N153,N153))</f>
        <v/>
      </c>
    </row>
    <row r="154" spans="1:15" ht="32.1" customHeight="1">
      <c r="A154" s="40"/>
      <c r="B154" s="43" t="s">
        <v>464</v>
      </c>
      <c r="C154" s="44"/>
      <c r="D154" s="45"/>
      <c r="E154" s="46" t="str">
        <f>IF(D154="","",IFERROR(INDEX(APPLICATIONS!$D$24:$D$223,MATCH(D154,APPLICATIONS!$B$24:$B$223,0)),""))</f>
        <v/>
      </c>
      <c r="F154" s="46"/>
      <c r="G154" s="46"/>
      <c r="H154" s="44"/>
      <c r="I154" s="46"/>
      <c r="J154" s="44"/>
      <c r="K154" s="46"/>
      <c r="L154" s="46"/>
      <c r="M154" s="42" t="str">
        <f t="shared" si="4"/>
        <v/>
      </c>
      <c r="N154" s="42" t="str">
        <f t="shared" si="5"/>
        <v/>
      </c>
      <c r="O154" s="42" t="str">
        <f>IF(OR(D154="",M154=""),"",COUNTIFS($D$10:$D$309,D154,$M$10:$M$309,"&lt;"&amp;M154)+COUNTIFS($D$10:$D$309,D154,$M$10:$M$309,M154,$N$10:$N$309,"&gt;"&amp;N154)+COUNTIFS($D$10:D154,D154,$M$10:M154,M154,$N$10:N154,N154))</f>
        <v/>
      </c>
    </row>
    <row r="155" spans="1:15" ht="32.1" customHeight="1">
      <c r="A155" s="40"/>
      <c r="B155" s="43" t="s">
        <v>465</v>
      </c>
      <c r="C155" s="44"/>
      <c r="D155" s="45"/>
      <c r="E155" s="46" t="str">
        <f>IF(D155="","",IFERROR(INDEX(APPLICATIONS!$D$24:$D$223,MATCH(D155,APPLICATIONS!$B$24:$B$223,0)),""))</f>
        <v/>
      </c>
      <c r="F155" s="46"/>
      <c r="G155" s="46"/>
      <c r="H155" s="44"/>
      <c r="I155" s="46"/>
      <c r="J155" s="44"/>
      <c r="K155" s="46"/>
      <c r="L155" s="46"/>
      <c r="M155" s="42" t="str">
        <f t="shared" si="4"/>
        <v/>
      </c>
      <c r="N155" s="42" t="str">
        <f t="shared" si="5"/>
        <v/>
      </c>
      <c r="O155" s="42" t="str">
        <f>IF(OR(D155="",M155=""),"",COUNTIFS($D$10:$D$309,D155,$M$10:$M$309,"&lt;"&amp;M155)+COUNTIFS($D$10:$D$309,D155,$M$10:$M$309,M155,$N$10:$N$309,"&gt;"&amp;N155)+COUNTIFS($D$10:D155,D155,$M$10:M155,M155,$N$10:N155,N155))</f>
        <v/>
      </c>
    </row>
    <row r="156" spans="1:15" ht="32.1" customHeight="1">
      <c r="A156" s="40"/>
      <c r="B156" s="43" t="s">
        <v>466</v>
      </c>
      <c r="C156" s="44"/>
      <c r="D156" s="45"/>
      <c r="E156" s="46" t="str">
        <f>IF(D156="","",IFERROR(INDEX(APPLICATIONS!$D$24:$D$223,MATCH(D156,APPLICATIONS!$B$24:$B$223,0)),""))</f>
        <v/>
      </c>
      <c r="F156" s="46"/>
      <c r="G156" s="46"/>
      <c r="H156" s="44"/>
      <c r="I156" s="46"/>
      <c r="J156" s="44"/>
      <c r="K156" s="46"/>
      <c r="L156" s="46"/>
      <c r="M156" s="42" t="str">
        <f t="shared" si="4"/>
        <v/>
      </c>
      <c r="N156" s="42" t="str">
        <f t="shared" si="5"/>
        <v/>
      </c>
      <c r="O156" s="42" t="str">
        <f>IF(OR(D156="",M156=""),"",COUNTIFS($D$10:$D$309,D156,$M$10:$M$309,"&lt;"&amp;M156)+COUNTIFS($D$10:$D$309,D156,$M$10:$M$309,M156,$N$10:$N$309,"&gt;"&amp;N156)+COUNTIFS($D$10:D156,D156,$M$10:M156,M156,$N$10:N156,N156))</f>
        <v/>
      </c>
    </row>
    <row r="157" spans="1:15" ht="32.1" customHeight="1">
      <c r="A157" s="40"/>
      <c r="B157" s="43" t="s">
        <v>467</v>
      </c>
      <c r="C157" s="44"/>
      <c r="D157" s="45"/>
      <c r="E157" s="46" t="str">
        <f>IF(D157="","",IFERROR(INDEX(APPLICATIONS!$D$24:$D$223,MATCH(D157,APPLICATIONS!$B$24:$B$223,0)),""))</f>
        <v/>
      </c>
      <c r="F157" s="46"/>
      <c r="G157" s="46"/>
      <c r="H157" s="44"/>
      <c r="I157" s="46"/>
      <c r="J157" s="44"/>
      <c r="K157" s="46"/>
      <c r="L157" s="46"/>
      <c r="M157" s="42" t="str">
        <f t="shared" si="4"/>
        <v/>
      </c>
      <c r="N157" s="42" t="str">
        <f t="shared" si="5"/>
        <v/>
      </c>
      <c r="O157" s="42" t="str">
        <f>IF(OR(D157="",M157=""),"",COUNTIFS($D$10:$D$309,D157,$M$10:$M$309,"&lt;"&amp;M157)+COUNTIFS($D$10:$D$309,D157,$M$10:$M$309,M157,$N$10:$N$309,"&gt;"&amp;N157)+COUNTIFS($D$10:D157,D157,$M$10:M157,M157,$N$10:N157,N157))</f>
        <v/>
      </c>
    </row>
    <row r="158" spans="1:15" ht="32.1" customHeight="1">
      <c r="A158" s="40"/>
      <c r="B158" s="43" t="s">
        <v>468</v>
      </c>
      <c r="C158" s="44"/>
      <c r="D158" s="45"/>
      <c r="E158" s="46" t="str">
        <f>IF(D158="","",IFERROR(INDEX(APPLICATIONS!$D$24:$D$223,MATCH(D158,APPLICATIONS!$B$24:$B$223,0)),""))</f>
        <v/>
      </c>
      <c r="F158" s="46"/>
      <c r="G158" s="46"/>
      <c r="H158" s="44"/>
      <c r="I158" s="46"/>
      <c r="J158" s="44"/>
      <c r="K158" s="46"/>
      <c r="L158" s="46"/>
      <c r="M158" s="42" t="str">
        <f t="shared" si="4"/>
        <v/>
      </c>
      <c r="N158" s="42" t="str">
        <f t="shared" si="5"/>
        <v/>
      </c>
      <c r="O158" s="42" t="str">
        <f>IF(OR(D158="",M158=""),"",COUNTIFS($D$10:$D$309,D158,$M$10:$M$309,"&lt;"&amp;M158)+COUNTIFS($D$10:$D$309,D158,$M$10:$M$309,M158,$N$10:$N$309,"&gt;"&amp;N158)+COUNTIFS($D$10:D158,D158,$M$10:M158,M158,$N$10:N158,N158))</f>
        <v/>
      </c>
    </row>
    <row r="159" spans="1:15" ht="32.1" customHeight="1">
      <c r="A159" s="40"/>
      <c r="B159" s="43" t="s">
        <v>469</v>
      </c>
      <c r="C159" s="44"/>
      <c r="D159" s="45"/>
      <c r="E159" s="46" t="str">
        <f>IF(D159="","",IFERROR(INDEX(APPLICATIONS!$D$24:$D$223,MATCH(D159,APPLICATIONS!$B$24:$B$223,0)),""))</f>
        <v/>
      </c>
      <c r="F159" s="46"/>
      <c r="G159" s="46"/>
      <c r="H159" s="44"/>
      <c r="I159" s="46"/>
      <c r="J159" s="44"/>
      <c r="K159" s="46"/>
      <c r="L159" s="46"/>
      <c r="M159" s="42" t="str">
        <f t="shared" si="4"/>
        <v/>
      </c>
      <c r="N159" s="42" t="str">
        <f t="shared" si="5"/>
        <v/>
      </c>
      <c r="O159" s="42" t="str">
        <f>IF(OR(D159="",M159=""),"",COUNTIFS($D$10:$D$309,D159,$M$10:$M$309,"&lt;"&amp;M159)+COUNTIFS($D$10:$D$309,D159,$M$10:$M$309,M159,$N$10:$N$309,"&gt;"&amp;N159)+COUNTIFS($D$10:D159,D159,$M$10:M159,M159,$N$10:N159,N159))</f>
        <v/>
      </c>
    </row>
    <row r="160" spans="1:15" ht="32.1" customHeight="1">
      <c r="A160" s="40"/>
      <c r="B160" s="43" t="s">
        <v>470</v>
      </c>
      <c r="C160" s="44"/>
      <c r="D160" s="45"/>
      <c r="E160" s="46" t="str">
        <f>IF(D160="","",IFERROR(INDEX(APPLICATIONS!$D$24:$D$223,MATCH(D160,APPLICATIONS!$B$24:$B$223,0)),""))</f>
        <v/>
      </c>
      <c r="F160" s="46"/>
      <c r="G160" s="46"/>
      <c r="H160" s="44"/>
      <c r="I160" s="46"/>
      <c r="J160" s="44"/>
      <c r="K160" s="46"/>
      <c r="L160" s="46"/>
      <c r="M160" s="42" t="str">
        <f t="shared" si="4"/>
        <v/>
      </c>
      <c r="N160" s="42" t="str">
        <f t="shared" si="5"/>
        <v/>
      </c>
      <c r="O160" s="42" t="str">
        <f>IF(OR(D160="",M160=""),"",COUNTIFS($D$10:$D$309,D160,$M$10:$M$309,"&lt;"&amp;M160)+COUNTIFS($D$10:$D$309,D160,$M$10:$M$309,M160,$N$10:$N$309,"&gt;"&amp;N160)+COUNTIFS($D$10:D160,D160,$M$10:M160,M160,$N$10:N160,N160))</f>
        <v/>
      </c>
    </row>
    <row r="161" spans="1:15" ht="32.1" customHeight="1">
      <c r="A161" s="40"/>
      <c r="B161" s="43" t="s">
        <v>471</v>
      </c>
      <c r="C161" s="44"/>
      <c r="D161" s="45"/>
      <c r="E161" s="46" t="str">
        <f>IF(D161="","",IFERROR(INDEX(APPLICATIONS!$D$24:$D$223,MATCH(D161,APPLICATIONS!$B$24:$B$223,0)),""))</f>
        <v/>
      </c>
      <c r="F161" s="46"/>
      <c r="G161" s="46"/>
      <c r="H161" s="44"/>
      <c r="I161" s="46"/>
      <c r="J161" s="44"/>
      <c r="K161" s="46"/>
      <c r="L161" s="46"/>
      <c r="M161" s="42" t="str">
        <f t="shared" si="4"/>
        <v/>
      </c>
      <c r="N161" s="42" t="str">
        <f t="shared" si="5"/>
        <v/>
      </c>
      <c r="O161" s="42" t="str">
        <f>IF(OR(D161="",M161=""),"",COUNTIFS($D$10:$D$309,D161,$M$10:$M$309,"&lt;"&amp;M161)+COUNTIFS($D$10:$D$309,D161,$M$10:$M$309,M161,$N$10:$N$309,"&gt;"&amp;N161)+COUNTIFS($D$10:D161,D161,$M$10:M161,M161,$N$10:N161,N161))</f>
        <v/>
      </c>
    </row>
    <row r="162" spans="1:15" ht="32.1" customHeight="1">
      <c r="A162" s="40"/>
      <c r="B162" s="43" t="s">
        <v>472</v>
      </c>
      <c r="C162" s="44"/>
      <c r="D162" s="45"/>
      <c r="E162" s="46" t="str">
        <f>IF(D162="","",IFERROR(INDEX(APPLICATIONS!$D$24:$D$223,MATCH(D162,APPLICATIONS!$B$24:$B$223,0)),""))</f>
        <v/>
      </c>
      <c r="F162" s="46"/>
      <c r="G162" s="46"/>
      <c r="H162" s="44"/>
      <c r="I162" s="46"/>
      <c r="J162" s="44"/>
      <c r="K162" s="46"/>
      <c r="L162" s="46"/>
      <c r="M162" s="42" t="str">
        <f t="shared" si="4"/>
        <v/>
      </c>
      <c r="N162" s="42" t="str">
        <f t="shared" si="5"/>
        <v/>
      </c>
      <c r="O162" s="42" t="str">
        <f>IF(OR(D162="",M162=""),"",COUNTIFS($D$10:$D$309,D162,$M$10:$M$309,"&lt;"&amp;M162)+COUNTIFS($D$10:$D$309,D162,$M$10:$M$309,M162,$N$10:$N$309,"&gt;"&amp;N162)+COUNTIFS($D$10:D162,D162,$M$10:M162,M162,$N$10:N162,N162))</f>
        <v/>
      </c>
    </row>
    <row r="163" spans="1:15" ht="32.1" customHeight="1">
      <c r="A163" s="40"/>
      <c r="B163" s="43" t="s">
        <v>473</v>
      </c>
      <c r="C163" s="44"/>
      <c r="D163" s="45"/>
      <c r="E163" s="46" t="str">
        <f>IF(D163="","",IFERROR(INDEX(APPLICATIONS!$D$24:$D$223,MATCH(D163,APPLICATIONS!$B$24:$B$223,0)),""))</f>
        <v/>
      </c>
      <c r="F163" s="46"/>
      <c r="G163" s="46"/>
      <c r="H163" s="44"/>
      <c r="I163" s="46"/>
      <c r="J163" s="44"/>
      <c r="K163" s="46"/>
      <c r="L163" s="46"/>
      <c r="M163" s="42" t="str">
        <f t="shared" si="4"/>
        <v/>
      </c>
      <c r="N163" s="42" t="str">
        <f t="shared" si="5"/>
        <v/>
      </c>
      <c r="O163" s="42" t="str">
        <f>IF(OR(D163="",M163=""),"",COUNTIFS($D$10:$D$309,D163,$M$10:$M$309,"&lt;"&amp;M163)+COUNTIFS($D$10:$D$309,D163,$M$10:$M$309,M163,$N$10:$N$309,"&gt;"&amp;N163)+COUNTIFS($D$10:D163,D163,$M$10:M163,M163,$N$10:N163,N163))</f>
        <v/>
      </c>
    </row>
    <row r="164" spans="1:15" ht="32.1" customHeight="1">
      <c r="A164" s="40"/>
      <c r="B164" s="43" t="s">
        <v>474</v>
      </c>
      <c r="C164" s="44"/>
      <c r="D164" s="45"/>
      <c r="E164" s="46" t="str">
        <f>IF(D164="","",IFERROR(INDEX(APPLICATIONS!$D$24:$D$223,MATCH(D164,APPLICATIONS!$B$24:$B$223,0)),""))</f>
        <v/>
      </c>
      <c r="F164" s="46"/>
      <c r="G164" s="46"/>
      <c r="H164" s="44"/>
      <c r="I164" s="46"/>
      <c r="J164" s="44"/>
      <c r="K164" s="46"/>
      <c r="L164" s="46"/>
      <c r="M164" s="42" t="str">
        <f t="shared" si="4"/>
        <v/>
      </c>
      <c r="N164" s="42" t="str">
        <f t="shared" si="5"/>
        <v/>
      </c>
      <c r="O164" s="42" t="str">
        <f>IF(OR(D164="",M164=""),"",COUNTIFS($D$10:$D$309,D164,$M$10:$M$309,"&lt;"&amp;M164)+COUNTIFS($D$10:$D$309,D164,$M$10:$M$309,M164,$N$10:$N$309,"&gt;"&amp;N164)+COUNTIFS($D$10:D164,D164,$M$10:M164,M164,$N$10:N164,N164))</f>
        <v/>
      </c>
    </row>
    <row r="165" spans="1:15" ht="32.1" customHeight="1">
      <c r="A165" s="40"/>
      <c r="B165" s="43" t="s">
        <v>475</v>
      </c>
      <c r="C165" s="44"/>
      <c r="D165" s="45"/>
      <c r="E165" s="46" t="str">
        <f>IF(D165="","",IFERROR(INDEX(APPLICATIONS!$D$24:$D$223,MATCH(D165,APPLICATIONS!$B$24:$B$223,0)),""))</f>
        <v/>
      </c>
      <c r="F165" s="46"/>
      <c r="G165" s="46"/>
      <c r="H165" s="44"/>
      <c r="I165" s="46"/>
      <c r="J165" s="44"/>
      <c r="K165" s="46"/>
      <c r="L165" s="46"/>
      <c r="M165" s="42" t="str">
        <f t="shared" si="4"/>
        <v/>
      </c>
      <c r="N165" s="42" t="str">
        <f t="shared" si="5"/>
        <v/>
      </c>
      <c r="O165" s="42" t="str">
        <f>IF(OR(D165="",M165=""),"",COUNTIFS($D$10:$D$309,D165,$M$10:$M$309,"&lt;"&amp;M165)+COUNTIFS($D$10:$D$309,D165,$M$10:$M$309,M165,$N$10:$N$309,"&gt;"&amp;N165)+COUNTIFS($D$10:D165,D165,$M$10:M165,M165,$N$10:N165,N165))</f>
        <v/>
      </c>
    </row>
    <row r="166" spans="1:15" ht="32.1" customHeight="1">
      <c r="A166" s="40"/>
      <c r="B166" s="43" t="s">
        <v>476</v>
      </c>
      <c r="C166" s="44"/>
      <c r="D166" s="45"/>
      <c r="E166" s="46" t="str">
        <f>IF(D166="","",IFERROR(INDEX(APPLICATIONS!$D$24:$D$223,MATCH(D166,APPLICATIONS!$B$24:$B$223,0)),""))</f>
        <v/>
      </c>
      <c r="F166" s="46"/>
      <c r="G166" s="46"/>
      <c r="H166" s="44"/>
      <c r="I166" s="46"/>
      <c r="J166" s="44"/>
      <c r="K166" s="46"/>
      <c r="L166" s="46"/>
      <c r="M166" s="42" t="str">
        <f t="shared" si="4"/>
        <v/>
      </c>
      <c r="N166" s="42" t="str">
        <f t="shared" si="5"/>
        <v/>
      </c>
      <c r="O166" s="42" t="str">
        <f>IF(OR(D166="",M166=""),"",COUNTIFS($D$10:$D$309,D166,$M$10:$M$309,"&lt;"&amp;M166)+COUNTIFS($D$10:$D$309,D166,$M$10:$M$309,M166,$N$10:$N$309,"&gt;"&amp;N166)+COUNTIFS($D$10:D166,D166,$M$10:M166,M166,$N$10:N166,N166))</f>
        <v/>
      </c>
    </row>
    <row r="167" spans="1:15" ht="32.1" customHeight="1">
      <c r="A167" s="40"/>
      <c r="B167" s="43" t="s">
        <v>477</v>
      </c>
      <c r="C167" s="44"/>
      <c r="D167" s="45"/>
      <c r="E167" s="46" t="str">
        <f>IF(D167="","",IFERROR(INDEX(APPLICATIONS!$D$24:$D$223,MATCH(D167,APPLICATIONS!$B$24:$B$223,0)),""))</f>
        <v/>
      </c>
      <c r="F167" s="46"/>
      <c r="G167" s="46"/>
      <c r="H167" s="44"/>
      <c r="I167" s="46"/>
      <c r="J167" s="44"/>
      <c r="K167" s="46"/>
      <c r="L167" s="46"/>
      <c r="M167" s="42" t="str">
        <f t="shared" si="4"/>
        <v/>
      </c>
      <c r="N167" s="42" t="str">
        <f t="shared" si="5"/>
        <v/>
      </c>
      <c r="O167" s="42" t="str">
        <f>IF(OR(D167="",M167=""),"",COUNTIFS($D$10:$D$309,D167,$M$10:$M$309,"&lt;"&amp;M167)+COUNTIFS($D$10:$D$309,D167,$M$10:$M$309,M167,$N$10:$N$309,"&gt;"&amp;N167)+COUNTIFS($D$10:D167,D167,$M$10:M167,M167,$N$10:N167,N167))</f>
        <v/>
      </c>
    </row>
    <row r="168" spans="1:15" ht="32.1" customHeight="1">
      <c r="A168" s="40"/>
      <c r="B168" s="43" t="s">
        <v>478</v>
      </c>
      <c r="C168" s="44"/>
      <c r="D168" s="45"/>
      <c r="E168" s="46" t="str">
        <f>IF(D168="","",IFERROR(INDEX(APPLICATIONS!$D$24:$D$223,MATCH(D168,APPLICATIONS!$B$24:$B$223,0)),""))</f>
        <v/>
      </c>
      <c r="F168" s="46"/>
      <c r="G168" s="46"/>
      <c r="H168" s="44"/>
      <c r="I168" s="46"/>
      <c r="J168" s="44"/>
      <c r="K168" s="46"/>
      <c r="L168" s="46"/>
      <c r="M168" s="42" t="str">
        <f t="shared" si="4"/>
        <v/>
      </c>
      <c r="N168" s="42" t="str">
        <f t="shared" si="5"/>
        <v/>
      </c>
      <c r="O168" s="42" t="str">
        <f>IF(OR(D168="",M168=""),"",COUNTIFS($D$10:$D$309,D168,$M$10:$M$309,"&lt;"&amp;M168)+COUNTIFS($D$10:$D$309,D168,$M$10:$M$309,M168,$N$10:$N$309,"&gt;"&amp;N168)+COUNTIFS($D$10:D168,D168,$M$10:M168,M168,$N$10:N168,N168))</f>
        <v/>
      </c>
    </row>
    <row r="169" spans="1:15" ht="32.1" customHeight="1">
      <c r="A169" s="40"/>
      <c r="B169" s="43" t="s">
        <v>479</v>
      </c>
      <c r="C169" s="44"/>
      <c r="D169" s="45"/>
      <c r="E169" s="46" t="str">
        <f>IF(D169="","",IFERROR(INDEX(APPLICATIONS!$D$24:$D$223,MATCH(D169,APPLICATIONS!$B$24:$B$223,0)),""))</f>
        <v/>
      </c>
      <c r="F169" s="46"/>
      <c r="G169" s="46"/>
      <c r="H169" s="44"/>
      <c r="I169" s="46"/>
      <c r="J169" s="44"/>
      <c r="K169" s="46"/>
      <c r="L169" s="46"/>
      <c r="M169" s="42" t="str">
        <f t="shared" si="4"/>
        <v/>
      </c>
      <c r="N169" s="42" t="str">
        <f t="shared" si="5"/>
        <v/>
      </c>
      <c r="O169" s="42" t="str">
        <f>IF(OR(D169="",M169=""),"",COUNTIFS($D$10:$D$309,D169,$M$10:$M$309,"&lt;"&amp;M169)+COUNTIFS($D$10:$D$309,D169,$M$10:$M$309,M169,$N$10:$N$309,"&gt;"&amp;N169)+COUNTIFS($D$10:D169,D169,$M$10:M169,M169,$N$10:N169,N169))</f>
        <v/>
      </c>
    </row>
    <row r="170" spans="1:15" ht="32.1" customHeight="1">
      <c r="A170" s="40"/>
      <c r="B170" s="43" t="s">
        <v>480</v>
      </c>
      <c r="C170" s="44"/>
      <c r="D170" s="45"/>
      <c r="E170" s="46" t="str">
        <f>IF(D170="","",IFERROR(INDEX(APPLICATIONS!$D$24:$D$223,MATCH(D170,APPLICATIONS!$B$24:$B$223,0)),""))</f>
        <v/>
      </c>
      <c r="F170" s="46"/>
      <c r="G170" s="46"/>
      <c r="H170" s="44"/>
      <c r="I170" s="46"/>
      <c r="J170" s="44"/>
      <c r="K170" s="46"/>
      <c r="L170" s="46"/>
      <c r="M170" s="42" t="str">
        <f t="shared" si="4"/>
        <v/>
      </c>
      <c r="N170" s="42" t="str">
        <f t="shared" si="5"/>
        <v/>
      </c>
      <c r="O170" s="42" t="str">
        <f>IF(OR(D170="",M170=""),"",COUNTIFS($D$10:$D$309,D170,$M$10:$M$309,"&lt;"&amp;M170)+COUNTIFS($D$10:$D$309,D170,$M$10:$M$309,M170,$N$10:$N$309,"&gt;"&amp;N170)+COUNTIFS($D$10:D170,D170,$M$10:M170,M170,$N$10:N170,N170))</f>
        <v/>
      </c>
    </row>
    <row r="171" spans="1:15" ht="32.1" customHeight="1">
      <c r="A171" s="40"/>
      <c r="B171" s="43" t="s">
        <v>481</v>
      </c>
      <c r="C171" s="44"/>
      <c r="D171" s="45"/>
      <c r="E171" s="46" t="str">
        <f>IF(D171="","",IFERROR(INDEX(APPLICATIONS!$D$24:$D$223,MATCH(D171,APPLICATIONS!$B$24:$B$223,0)),""))</f>
        <v/>
      </c>
      <c r="F171" s="46"/>
      <c r="G171" s="46"/>
      <c r="H171" s="44"/>
      <c r="I171" s="46"/>
      <c r="J171" s="44"/>
      <c r="K171" s="46"/>
      <c r="L171" s="46"/>
      <c r="M171" s="42" t="str">
        <f t="shared" si="4"/>
        <v/>
      </c>
      <c r="N171" s="42" t="str">
        <f t="shared" si="5"/>
        <v/>
      </c>
      <c r="O171" s="42" t="str">
        <f>IF(OR(D171="",M171=""),"",COUNTIFS($D$10:$D$309,D171,$M$10:$M$309,"&lt;"&amp;M171)+COUNTIFS($D$10:$D$309,D171,$M$10:$M$309,M171,$N$10:$N$309,"&gt;"&amp;N171)+COUNTIFS($D$10:D171,D171,$M$10:M171,M171,$N$10:N171,N171))</f>
        <v/>
      </c>
    </row>
    <row r="172" spans="1:15" ht="32.1" customHeight="1">
      <c r="A172" s="40"/>
      <c r="B172" s="43" t="s">
        <v>482</v>
      </c>
      <c r="C172" s="44"/>
      <c r="D172" s="45"/>
      <c r="E172" s="46" t="str">
        <f>IF(D172="","",IFERROR(INDEX(APPLICATIONS!$D$24:$D$223,MATCH(D172,APPLICATIONS!$B$24:$B$223,0)),""))</f>
        <v/>
      </c>
      <c r="F172" s="46"/>
      <c r="G172" s="46"/>
      <c r="H172" s="44"/>
      <c r="I172" s="46"/>
      <c r="J172" s="44"/>
      <c r="K172" s="46"/>
      <c r="L172" s="46"/>
      <c r="M172" s="42" t="str">
        <f t="shared" si="4"/>
        <v/>
      </c>
      <c r="N172" s="42" t="str">
        <f t="shared" si="5"/>
        <v/>
      </c>
      <c r="O172" s="42" t="str">
        <f>IF(OR(D172="",M172=""),"",COUNTIFS($D$10:$D$309,D172,$M$10:$M$309,"&lt;"&amp;M172)+COUNTIFS($D$10:$D$309,D172,$M$10:$M$309,M172,$N$10:$N$309,"&gt;"&amp;N172)+COUNTIFS($D$10:D172,D172,$M$10:M172,M172,$N$10:N172,N172))</f>
        <v/>
      </c>
    </row>
    <row r="173" spans="1:15" ht="32.1" customHeight="1">
      <c r="A173" s="40"/>
      <c r="B173" s="43" t="s">
        <v>483</v>
      </c>
      <c r="C173" s="44"/>
      <c r="D173" s="45"/>
      <c r="E173" s="46" t="str">
        <f>IF(D173="","",IFERROR(INDEX(APPLICATIONS!$D$24:$D$223,MATCH(D173,APPLICATIONS!$B$24:$B$223,0)),""))</f>
        <v/>
      </c>
      <c r="F173" s="46"/>
      <c r="G173" s="46"/>
      <c r="H173" s="44"/>
      <c r="I173" s="46"/>
      <c r="J173" s="44"/>
      <c r="K173" s="46"/>
      <c r="L173" s="46"/>
      <c r="M173" s="42" t="str">
        <f t="shared" si="4"/>
        <v/>
      </c>
      <c r="N173" s="42" t="str">
        <f t="shared" si="5"/>
        <v/>
      </c>
      <c r="O173" s="42" t="str">
        <f>IF(OR(D173="",M173=""),"",COUNTIFS($D$10:$D$309,D173,$M$10:$M$309,"&lt;"&amp;M173)+COUNTIFS($D$10:$D$309,D173,$M$10:$M$309,M173,$N$10:$N$309,"&gt;"&amp;N173)+COUNTIFS($D$10:D173,D173,$M$10:M173,M173,$N$10:N173,N173))</f>
        <v/>
      </c>
    </row>
    <row r="174" spans="1:15" ht="32.1" customHeight="1">
      <c r="A174" s="40"/>
      <c r="B174" s="43" t="s">
        <v>484</v>
      </c>
      <c r="C174" s="44"/>
      <c r="D174" s="45"/>
      <c r="E174" s="46" t="str">
        <f>IF(D174="","",IFERROR(INDEX(APPLICATIONS!$D$24:$D$223,MATCH(D174,APPLICATIONS!$B$24:$B$223,0)),""))</f>
        <v/>
      </c>
      <c r="F174" s="46"/>
      <c r="G174" s="46"/>
      <c r="H174" s="44"/>
      <c r="I174" s="46"/>
      <c r="J174" s="44"/>
      <c r="K174" s="46"/>
      <c r="L174" s="46"/>
      <c r="M174" s="42" t="str">
        <f t="shared" si="4"/>
        <v/>
      </c>
      <c r="N174" s="42" t="str">
        <f t="shared" si="5"/>
        <v/>
      </c>
      <c r="O174" s="42" t="str">
        <f>IF(OR(D174="",M174=""),"",COUNTIFS($D$10:$D$309,D174,$M$10:$M$309,"&lt;"&amp;M174)+COUNTIFS($D$10:$D$309,D174,$M$10:$M$309,M174,$N$10:$N$309,"&gt;"&amp;N174)+COUNTIFS($D$10:D174,D174,$M$10:M174,M174,$N$10:N174,N174))</f>
        <v/>
      </c>
    </row>
    <row r="175" spans="1:15" ht="32.1" customHeight="1">
      <c r="A175" s="40"/>
      <c r="B175" s="43" t="s">
        <v>485</v>
      </c>
      <c r="C175" s="44"/>
      <c r="D175" s="45"/>
      <c r="E175" s="46" t="str">
        <f>IF(D175="","",IFERROR(INDEX(APPLICATIONS!$D$24:$D$223,MATCH(D175,APPLICATIONS!$B$24:$B$223,0)),""))</f>
        <v/>
      </c>
      <c r="F175" s="46"/>
      <c r="G175" s="46"/>
      <c r="H175" s="44"/>
      <c r="I175" s="46"/>
      <c r="J175" s="44"/>
      <c r="K175" s="46"/>
      <c r="L175" s="46"/>
      <c r="M175" s="42" t="str">
        <f t="shared" si="4"/>
        <v/>
      </c>
      <c r="N175" s="42" t="str">
        <f t="shared" si="5"/>
        <v/>
      </c>
      <c r="O175" s="42" t="str">
        <f>IF(OR(D175="",M175=""),"",COUNTIFS($D$10:$D$309,D175,$M$10:$M$309,"&lt;"&amp;M175)+COUNTIFS($D$10:$D$309,D175,$M$10:$M$309,M175,$N$10:$N$309,"&gt;"&amp;N175)+COUNTIFS($D$10:D175,D175,$M$10:M175,M175,$N$10:N175,N175))</f>
        <v/>
      </c>
    </row>
    <row r="176" spans="1:15" ht="32.1" customHeight="1">
      <c r="A176" s="40"/>
      <c r="B176" s="43" t="s">
        <v>486</v>
      </c>
      <c r="C176" s="44"/>
      <c r="D176" s="45"/>
      <c r="E176" s="46" t="str">
        <f>IF(D176="","",IFERROR(INDEX(APPLICATIONS!$D$24:$D$223,MATCH(D176,APPLICATIONS!$B$24:$B$223,0)),""))</f>
        <v/>
      </c>
      <c r="F176" s="46"/>
      <c r="G176" s="46"/>
      <c r="H176" s="44"/>
      <c r="I176" s="46"/>
      <c r="J176" s="44"/>
      <c r="K176" s="46"/>
      <c r="L176" s="46"/>
      <c r="M176" s="42" t="str">
        <f t="shared" si="4"/>
        <v/>
      </c>
      <c r="N176" s="42" t="str">
        <f t="shared" si="5"/>
        <v/>
      </c>
      <c r="O176" s="42" t="str">
        <f>IF(OR(D176="",M176=""),"",COUNTIFS($D$10:$D$309,D176,$M$10:$M$309,"&lt;"&amp;M176)+COUNTIFS($D$10:$D$309,D176,$M$10:$M$309,M176,$N$10:$N$309,"&gt;"&amp;N176)+COUNTIFS($D$10:D176,D176,$M$10:M176,M176,$N$10:N176,N176))</f>
        <v/>
      </c>
    </row>
    <row r="177" spans="1:15" ht="32.1" customHeight="1">
      <c r="A177" s="40"/>
      <c r="B177" s="43" t="s">
        <v>487</v>
      </c>
      <c r="C177" s="44"/>
      <c r="D177" s="45"/>
      <c r="E177" s="46" t="str">
        <f>IF(D177="","",IFERROR(INDEX(APPLICATIONS!$D$24:$D$223,MATCH(D177,APPLICATIONS!$B$24:$B$223,0)),""))</f>
        <v/>
      </c>
      <c r="F177" s="46"/>
      <c r="G177" s="46"/>
      <c r="H177" s="44"/>
      <c r="I177" s="46"/>
      <c r="J177" s="44"/>
      <c r="K177" s="46"/>
      <c r="L177" s="46"/>
      <c r="M177" s="42" t="str">
        <f t="shared" si="4"/>
        <v/>
      </c>
      <c r="N177" s="42" t="str">
        <f t="shared" si="5"/>
        <v/>
      </c>
      <c r="O177" s="42" t="str">
        <f>IF(OR(D177="",M177=""),"",COUNTIFS($D$10:$D$309,D177,$M$10:$M$309,"&lt;"&amp;M177)+COUNTIFS($D$10:$D$309,D177,$M$10:$M$309,M177,$N$10:$N$309,"&gt;"&amp;N177)+COUNTIFS($D$10:D177,D177,$M$10:M177,M177,$N$10:N177,N177))</f>
        <v/>
      </c>
    </row>
    <row r="178" spans="1:15" ht="32.1" customHeight="1">
      <c r="A178" s="40"/>
      <c r="B178" s="43" t="s">
        <v>488</v>
      </c>
      <c r="C178" s="44"/>
      <c r="D178" s="45"/>
      <c r="E178" s="46" t="str">
        <f>IF(D178="","",IFERROR(INDEX(APPLICATIONS!$D$24:$D$223,MATCH(D178,APPLICATIONS!$B$24:$B$223,0)),""))</f>
        <v/>
      </c>
      <c r="F178" s="46"/>
      <c r="G178" s="46"/>
      <c r="H178" s="44"/>
      <c r="I178" s="46"/>
      <c r="J178" s="44"/>
      <c r="K178" s="46"/>
      <c r="L178" s="46"/>
      <c r="M178" s="42" t="str">
        <f t="shared" si="4"/>
        <v/>
      </c>
      <c r="N178" s="42" t="str">
        <f t="shared" si="5"/>
        <v/>
      </c>
      <c r="O178" s="42" t="str">
        <f>IF(OR(D178="",M178=""),"",COUNTIFS($D$10:$D$309,D178,$M$10:$M$309,"&lt;"&amp;M178)+COUNTIFS($D$10:$D$309,D178,$M$10:$M$309,M178,$N$10:$N$309,"&gt;"&amp;N178)+COUNTIFS($D$10:D178,D178,$M$10:M178,M178,$N$10:N178,N178))</f>
        <v/>
      </c>
    </row>
    <row r="179" spans="1:15" ht="32.1" customHeight="1">
      <c r="A179" s="40"/>
      <c r="B179" s="43" t="s">
        <v>489</v>
      </c>
      <c r="C179" s="44"/>
      <c r="D179" s="45"/>
      <c r="E179" s="46" t="str">
        <f>IF(D179="","",IFERROR(INDEX(APPLICATIONS!$D$24:$D$223,MATCH(D179,APPLICATIONS!$B$24:$B$223,0)),""))</f>
        <v/>
      </c>
      <c r="F179" s="46"/>
      <c r="G179" s="46"/>
      <c r="H179" s="44"/>
      <c r="I179" s="46"/>
      <c r="J179" s="44"/>
      <c r="K179" s="46"/>
      <c r="L179" s="46"/>
      <c r="M179" s="42" t="str">
        <f t="shared" si="4"/>
        <v/>
      </c>
      <c r="N179" s="42" t="str">
        <f t="shared" si="5"/>
        <v/>
      </c>
      <c r="O179" s="42" t="str">
        <f>IF(OR(D179="",M179=""),"",COUNTIFS($D$10:$D$309,D179,$M$10:$M$309,"&lt;"&amp;M179)+COUNTIFS($D$10:$D$309,D179,$M$10:$M$309,M179,$N$10:$N$309,"&gt;"&amp;N179)+COUNTIFS($D$10:D179,D179,$M$10:M179,M179,$N$10:N179,N179))</f>
        <v/>
      </c>
    </row>
    <row r="180" spans="1:15" ht="32.1" customHeight="1">
      <c r="A180" s="40"/>
      <c r="B180" s="43" t="s">
        <v>490</v>
      </c>
      <c r="C180" s="44"/>
      <c r="D180" s="45"/>
      <c r="E180" s="46" t="str">
        <f>IF(D180="","",IFERROR(INDEX(APPLICATIONS!$D$24:$D$223,MATCH(D180,APPLICATIONS!$B$24:$B$223,0)),""))</f>
        <v/>
      </c>
      <c r="F180" s="46"/>
      <c r="G180" s="46"/>
      <c r="H180" s="44"/>
      <c r="I180" s="46"/>
      <c r="J180" s="44"/>
      <c r="K180" s="46"/>
      <c r="L180" s="46"/>
      <c r="M180" s="42" t="str">
        <f t="shared" si="4"/>
        <v/>
      </c>
      <c r="N180" s="42" t="str">
        <f t="shared" si="5"/>
        <v/>
      </c>
      <c r="O180" s="42" t="str">
        <f>IF(OR(D180="",M180=""),"",COUNTIFS($D$10:$D$309,D180,$M$10:$M$309,"&lt;"&amp;M180)+COUNTIFS($D$10:$D$309,D180,$M$10:$M$309,M180,$N$10:$N$309,"&gt;"&amp;N180)+COUNTIFS($D$10:D180,D180,$M$10:M180,M180,$N$10:N180,N180))</f>
        <v/>
      </c>
    </row>
    <row r="181" spans="1:15" ht="32.1" customHeight="1">
      <c r="A181" s="40"/>
      <c r="B181" s="43" t="s">
        <v>491</v>
      </c>
      <c r="C181" s="44"/>
      <c r="D181" s="45"/>
      <c r="E181" s="46" t="str">
        <f>IF(D181="","",IFERROR(INDEX(APPLICATIONS!$D$24:$D$223,MATCH(D181,APPLICATIONS!$B$24:$B$223,0)),""))</f>
        <v/>
      </c>
      <c r="F181" s="46"/>
      <c r="G181" s="46"/>
      <c r="H181" s="44"/>
      <c r="I181" s="46"/>
      <c r="J181" s="44"/>
      <c r="K181" s="46"/>
      <c r="L181" s="46"/>
      <c r="M181" s="42" t="str">
        <f t="shared" si="4"/>
        <v/>
      </c>
      <c r="N181" s="42" t="str">
        <f t="shared" si="5"/>
        <v/>
      </c>
      <c r="O181" s="42" t="str">
        <f>IF(OR(D181="",M181=""),"",COUNTIFS($D$10:$D$309,D181,$M$10:$M$309,"&lt;"&amp;M181)+COUNTIFS($D$10:$D$309,D181,$M$10:$M$309,M181,$N$10:$N$309,"&gt;"&amp;N181)+COUNTIFS($D$10:D181,D181,$M$10:M181,M181,$N$10:N181,N181))</f>
        <v/>
      </c>
    </row>
    <row r="182" spans="1:15" ht="32.1" customHeight="1">
      <c r="A182" s="40"/>
      <c r="B182" s="43" t="s">
        <v>492</v>
      </c>
      <c r="C182" s="44"/>
      <c r="D182" s="45"/>
      <c r="E182" s="46" t="str">
        <f>IF(D182="","",IFERROR(INDEX(APPLICATIONS!$D$24:$D$223,MATCH(D182,APPLICATIONS!$B$24:$B$223,0)),""))</f>
        <v/>
      </c>
      <c r="F182" s="46"/>
      <c r="G182" s="46"/>
      <c r="H182" s="44"/>
      <c r="I182" s="46"/>
      <c r="J182" s="44"/>
      <c r="K182" s="46"/>
      <c r="L182" s="46"/>
      <c r="M182" s="42" t="str">
        <f t="shared" si="4"/>
        <v/>
      </c>
      <c r="N182" s="42" t="str">
        <f t="shared" si="5"/>
        <v/>
      </c>
      <c r="O182" s="42" t="str">
        <f>IF(OR(D182="",M182=""),"",COUNTIFS($D$10:$D$309,D182,$M$10:$M$309,"&lt;"&amp;M182)+COUNTIFS($D$10:$D$309,D182,$M$10:$M$309,M182,$N$10:$N$309,"&gt;"&amp;N182)+COUNTIFS($D$10:D182,D182,$M$10:M182,M182,$N$10:N182,N182))</f>
        <v/>
      </c>
    </row>
    <row r="183" spans="1:15" ht="32.1" customHeight="1">
      <c r="A183" s="40"/>
      <c r="B183" s="43" t="s">
        <v>493</v>
      </c>
      <c r="C183" s="44"/>
      <c r="D183" s="45"/>
      <c r="E183" s="46" t="str">
        <f>IF(D183="","",IFERROR(INDEX(APPLICATIONS!$D$24:$D$223,MATCH(D183,APPLICATIONS!$B$24:$B$223,0)),""))</f>
        <v/>
      </c>
      <c r="F183" s="46"/>
      <c r="G183" s="46"/>
      <c r="H183" s="44"/>
      <c r="I183" s="46"/>
      <c r="J183" s="44"/>
      <c r="K183" s="46"/>
      <c r="L183" s="46"/>
      <c r="M183" s="42" t="str">
        <f t="shared" si="4"/>
        <v/>
      </c>
      <c r="N183" s="42" t="str">
        <f t="shared" si="5"/>
        <v/>
      </c>
      <c r="O183" s="42" t="str">
        <f>IF(OR(D183="",M183=""),"",COUNTIFS($D$10:$D$309,D183,$M$10:$M$309,"&lt;"&amp;M183)+COUNTIFS($D$10:$D$309,D183,$M$10:$M$309,M183,$N$10:$N$309,"&gt;"&amp;N183)+COUNTIFS($D$10:D183,D183,$M$10:M183,M183,$N$10:N183,N183))</f>
        <v/>
      </c>
    </row>
    <row r="184" spans="1:15" ht="32.1" customHeight="1">
      <c r="A184" s="40"/>
      <c r="B184" s="43" t="s">
        <v>494</v>
      </c>
      <c r="C184" s="44"/>
      <c r="D184" s="45"/>
      <c r="E184" s="46" t="str">
        <f>IF(D184="","",IFERROR(INDEX(APPLICATIONS!$D$24:$D$223,MATCH(D184,APPLICATIONS!$B$24:$B$223,0)),""))</f>
        <v/>
      </c>
      <c r="F184" s="46"/>
      <c r="G184" s="46"/>
      <c r="H184" s="44"/>
      <c r="I184" s="46"/>
      <c r="J184" s="44"/>
      <c r="K184" s="46"/>
      <c r="L184" s="46"/>
      <c r="M184" s="42" t="str">
        <f t="shared" si="4"/>
        <v/>
      </c>
      <c r="N184" s="42" t="str">
        <f t="shared" si="5"/>
        <v/>
      </c>
      <c r="O184" s="42" t="str">
        <f>IF(OR(D184="",M184=""),"",COUNTIFS($D$10:$D$309,D184,$M$10:$M$309,"&lt;"&amp;M184)+COUNTIFS($D$10:$D$309,D184,$M$10:$M$309,M184,$N$10:$N$309,"&gt;"&amp;N184)+COUNTIFS($D$10:D184,D184,$M$10:M184,M184,$N$10:N184,N184))</f>
        <v/>
      </c>
    </row>
    <row r="185" spans="1:15" ht="32.1" customHeight="1">
      <c r="A185" s="40"/>
      <c r="B185" s="43" t="s">
        <v>495</v>
      </c>
      <c r="C185" s="44"/>
      <c r="D185" s="45"/>
      <c r="E185" s="46" t="str">
        <f>IF(D185="","",IFERROR(INDEX(APPLICATIONS!$D$24:$D$223,MATCH(D185,APPLICATIONS!$B$24:$B$223,0)),""))</f>
        <v/>
      </c>
      <c r="F185" s="46"/>
      <c r="G185" s="46"/>
      <c r="H185" s="44"/>
      <c r="I185" s="46"/>
      <c r="J185" s="44"/>
      <c r="K185" s="46"/>
      <c r="L185" s="46"/>
      <c r="M185" s="42" t="str">
        <f t="shared" si="4"/>
        <v/>
      </c>
      <c r="N185" s="42" t="str">
        <f t="shared" si="5"/>
        <v/>
      </c>
      <c r="O185" s="42" t="str">
        <f>IF(OR(D185="",M185=""),"",COUNTIFS($D$10:$D$309,D185,$M$10:$M$309,"&lt;"&amp;M185)+COUNTIFS($D$10:$D$309,D185,$M$10:$M$309,M185,$N$10:$N$309,"&gt;"&amp;N185)+COUNTIFS($D$10:D185,D185,$M$10:M185,M185,$N$10:N185,N185))</f>
        <v/>
      </c>
    </row>
    <row r="186" spans="1:15" ht="32.1" customHeight="1">
      <c r="A186" s="40"/>
      <c r="B186" s="43" t="s">
        <v>496</v>
      </c>
      <c r="C186" s="44"/>
      <c r="D186" s="45"/>
      <c r="E186" s="46" t="str">
        <f>IF(D186="","",IFERROR(INDEX(APPLICATIONS!$D$24:$D$223,MATCH(D186,APPLICATIONS!$B$24:$B$223,0)),""))</f>
        <v/>
      </c>
      <c r="F186" s="46"/>
      <c r="G186" s="46"/>
      <c r="H186" s="44"/>
      <c r="I186" s="46"/>
      <c r="J186" s="44"/>
      <c r="K186" s="46"/>
      <c r="L186" s="46"/>
      <c r="M186" s="42" t="str">
        <f t="shared" si="4"/>
        <v/>
      </c>
      <c r="N186" s="42" t="str">
        <f t="shared" si="5"/>
        <v/>
      </c>
      <c r="O186" s="42" t="str">
        <f>IF(OR(D186="",M186=""),"",COUNTIFS($D$10:$D$309,D186,$M$10:$M$309,"&lt;"&amp;M186)+COUNTIFS($D$10:$D$309,D186,$M$10:$M$309,M186,$N$10:$N$309,"&gt;"&amp;N186)+COUNTIFS($D$10:D186,D186,$M$10:M186,M186,$N$10:N186,N186))</f>
        <v/>
      </c>
    </row>
    <row r="187" spans="1:15" ht="32.1" customHeight="1">
      <c r="A187" s="40"/>
      <c r="B187" s="43" t="s">
        <v>497</v>
      </c>
      <c r="C187" s="44"/>
      <c r="D187" s="45"/>
      <c r="E187" s="46" t="str">
        <f>IF(D187="","",IFERROR(INDEX(APPLICATIONS!$D$24:$D$223,MATCH(D187,APPLICATIONS!$B$24:$B$223,0)),""))</f>
        <v/>
      </c>
      <c r="F187" s="46"/>
      <c r="G187" s="46"/>
      <c r="H187" s="44"/>
      <c r="I187" s="46"/>
      <c r="J187" s="44"/>
      <c r="K187" s="46"/>
      <c r="L187" s="46"/>
      <c r="M187" s="42" t="str">
        <f t="shared" si="4"/>
        <v/>
      </c>
      <c r="N187" s="42" t="str">
        <f t="shared" si="5"/>
        <v/>
      </c>
      <c r="O187" s="42" t="str">
        <f>IF(OR(D187="",M187=""),"",COUNTIFS($D$10:$D$309,D187,$M$10:$M$309,"&lt;"&amp;M187)+COUNTIFS($D$10:$D$309,D187,$M$10:$M$309,M187,$N$10:$N$309,"&gt;"&amp;N187)+COUNTIFS($D$10:D187,D187,$M$10:M187,M187,$N$10:N187,N187))</f>
        <v/>
      </c>
    </row>
    <row r="188" spans="1:15" ht="32.1" customHeight="1">
      <c r="A188" s="40"/>
      <c r="B188" s="43" t="s">
        <v>498</v>
      </c>
      <c r="C188" s="44"/>
      <c r="D188" s="45"/>
      <c r="E188" s="46" t="str">
        <f>IF(D188="","",IFERROR(INDEX(APPLICATIONS!$D$24:$D$223,MATCH(D188,APPLICATIONS!$B$24:$B$223,0)),""))</f>
        <v/>
      </c>
      <c r="F188" s="46"/>
      <c r="G188" s="46"/>
      <c r="H188" s="44"/>
      <c r="I188" s="46"/>
      <c r="J188" s="44"/>
      <c r="K188" s="46"/>
      <c r="L188" s="46"/>
      <c r="M188" s="42" t="str">
        <f t="shared" si="4"/>
        <v/>
      </c>
      <c r="N188" s="42" t="str">
        <f t="shared" si="5"/>
        <v/>
      </c>
      <c r="O188" s="42" t="str">
        <f>IF(OR(D188="",M188=""),"",COUNTIFS($D$10:$D$309,D188,$M$10:$M$309,"&lt;"&amp;M188)+COUNTIFS($D$10:$D$309,D188,$M$10:$M$309,M188,$N$10:$N$309,"&gt;"&amp;N188)+COUNTIFS($D$10:D188,D188,$M$10:M188,M188,$N$10:N188,N188))</f>
        <v/>
      </c>
    </row>
    <row r="189" spans="1:15" ht="32.1" customHeight="1">
      <c r="A189" s="40"/>
      <c r="B189" s="43" t="s">
        <v>499</v>
      </c>
      <c r="C189" s="44"/>
      <c r="D189" s="45"/>
      <c r="E189" s="46" t="str">
        <f>IF(D189="","",IFERROR(INDEX(APPLICATIONS!$D$24:$D$223,MATCH(D189,APPLICATIONS!$B$24:$B$223,0)),""))</f>
        <v/>
      </c>
      <c r="F189" s="46"/>
      <c r="G189" s="46"/>
      <c r="H189" s="44"/>
      <c r="I189" s="46"/>
      <c r="J189" s="44"/>
      <c r="K189" s="46"/>
      <c r="L189" s="46"/>
      <c r="M189" s="42" t="str">
        <f t="shared" si="4"/>
        <v/>
      </c>
      <c r="N189" s="42" t="str">
        <f t="shared" si="5"/>
        <v/>
      </c>
      <c r="O189" s="42" t="str">
        <f>IF(OR(D189="",M189=""),"",COUNTIFS($D$10:$D$309,D189,$M$10:$M$309,"&lt;"&amp;M189)+COUNTIFS($D$10:$D$309,D189,$M$10:$M$309,M189,$N$10:$N$309,"&gt;"&amp;N189)+COUNTIFS($D$10:D189,D189,$M$10:M189,M189,$N$10:N189,N189))</f>
        <v/>
      </c>
    </row>
    <row r="190" spans="1:15" ht="32.1" customHeight="1">
      <c r="A190" s="40"/>
      <c r="B190" s="43" t="s">
        <v>500</v>
      </c>
      <c r="C190" s="44"/>
      <c r="D190" s="45"/>
      <c r="E190" s="46" t="str">
        <f>IF(D190="","",IFERROR(INDEX(APPLICATIONS!$D$24:$D$223,MATCH(D190,APPLICATIONS!$B$24:$B$223,0)),""))</f>
        <v/>
      </c>
      <c r="F190" s="46"/>
      <c r="G190" s="46"/>
      <c r="H190" s="44"/>
      <c r="I190" s="46"/>
      <c r="J190" s="44"/>
      <c r="K190" s="46"/>
      <c r="L190" s="46"/>
      <c r="M190" s="42" t="str">
        <f t="shared" si="4"/>
        <v/>
      </c>
      <c r="N190" s="42" t="str">
        <f t="shared" si="5"/>
        <v/>
      </c>
      <c r="O190" s="42" t="str">
        <f>IF(OR(D190="",M190=""),"",COUNTIFS($D$10:$D$309,D190,$M$10:$M$309,"&lt;"&amp;M190)+COUNTIFS($D$10:$D$309,D190,$M$10:$M$309,M190,$N$10:$N$309,"&gt;"&amp;N190)+COUNTIFS($D$10:D190,D190,$M$10:M190,M190,$N$10:N190,N190))</f>
        <v/>
      </c>
    </row>
    <row r="191" spans="1:15" ht="32.1" customHeight="1">
      <c r="A191" s="40"/>
      <c r="B191" s="43" t="s">
        <v>501</v>
      </c>
      <c r="C191" s="44"/>
      <c r="D191" s="45"/>
      <c r="E191" s="46" t="str">
        <f>IF(D191="","",IFERROR(INDEX(APPLICATIONS!$D$24:$D$223,MATCH(D191,APPLICATIONS!$B$24:$B$223,0)),""))</f>
        <v/>
      </c>
      <c r="F191" s="46"/>
      <c r="G191" s="46"/>
      <c r="H191" s="44"/>
      <c r="I191" s="46"/>
      <c r="J191" s="44"/>
      <c r="K191" s="46"/>
      <c r="L191" s="46"/>
      <c r="M191" s="42" t="str">
        <f t="shared" si="4"/>
        <v/>
      </c>
      <c r="N191" s="42" t="str">
        <f t="shared" si="5"/>
        <v/>
      </c>
      <c r="O191" s="42" t="str">
        <f>IF(OR(D191="",M191=""),"",COUNTIFS($D$10:$D$309,D191,$M$10:$M$309,"&lt;"&amp;M191)+COUNTIFS($D$10:$D$309,D191,$M$10:$M$309,M191,$N$10:$N$309,"&gt;"&amp;N191)+COUNTIFS($D$10:D191,D191,$M$10:M191,M191,$N$10:N191,N191))</f>
        <v/>
      </c>
    </row>
    <row r="192" spans="1:15" ht="32.1" customHeight="1">
      <c r="A192" s="40"/>
      <c r="B192" s="43" t="s">
        <v>502</v>
      </c>
      <c r="C192" s="44"/>
      <c r="D192" s="45"/>
      <c r="E192" s="46" t="str">
        <f>IF(D192="","",IFERROR(INDEX(APPLICATIONS!$D$24:$D$223,MATCH(D192,APPLICATIONS!$B$24:$B$223,0)),""))</f>
        <v/>
      </c>
      <c r="F192" s="46"/>
      <c r="G192" s="46"/>
      <c r="H192" s="44"/>
      <c r="I192" s="46"/>
      <c r="J192" s="44"/>
      <c r="K192" s="46"/>
      <c r="L192" s="46"/>
      <c r="M192" s="42" t="str">
        <f t="shared" si="4"/>
        <v/>
      </c>
      <c r="N192" s="42" t="str">
        <f t="shared" si="5"/>
        <v/>
      </c>
      <c r="O192" s="42" t="str">
        <f>IF(OR(D192="",M192=""),"",COUNTIFS($D$10:$D$309,D192,$M$10:$M$309,"&lt;"&amp;M192)+COUNTIFS($D$10:$D$309,D192,$M$10:$M$309,M192,$N$10:$N$309,"&gt;"&amp;N192)+COUNTIFS($D$10:D192,D192,$M$10:M192,M192,$N$10:N192,N192))</f>
        <v/>
      </c>
    </row>
    <row r="193" spans="1:15" ht="32.1" customHeight="1">
      <c r="A193" s="40"/>
      <c r="B193" s="43" t="s">
        <v>503</v>
      </c>
      <c r="C193" s="44"/>
      <c r="D193" s="45"/>
      <c r="E193" s="46" t="str">
        <f>IF(D193="","",IFERROR(INDEX(APPLICATIONS!$D$24:$D$223,MATCH(D193,APPLICATIONS!$B$24:$B$223,0)),""))</f>
        <v/>
      </c>
      <c r="F193" s="46"/>
      <c r="G193" s="46"/>
      <c r="H193" s="44"/>
      <c r="I193" s="46"/>
      <c r="J193" s="44"/>
      <c r="K193" s="46"/>
      <c r="L193" s="46"/>
      <c r="M193" s="42" t="str">
        <f t="shared" si="4"/>
        <v/>
      </c>
      <c r="N193" s="42" t="str">
        <f t="shared" si="5"/>
        <v/>
      </c>
      <c r="O193" s="42" t="str">
        <f>IF(OR(D193="",M193=""),"",COUNTIFS($D$10:$D$309,D193,$M$10:$M$309,"&lt;"&amp;M193)+COUNTIFS($D$10:$D$309,D193,$M$10:$M$309,M193,$N$10:$N$309,"&gt;"&amp;N193)+COUNTIFS($D$10:D193,D193,$M$10:M193,M193,$N$10:N193,N193))</f>
        <v/>
      </c>
    </row>
    <row r="194" spans="1:15" ht="32.1" customHeight="1">
      <c r="A194" s="40"/>
      <c r="B194" s="43" t="s">
        <v>504</v>
      </c>
      <c r="C194" s="44"/>
      <c r="D194" s="45"/>
      <c r="E194" s="46" t="str">
        <f>IF(D194="","",IFERROR(INDEX(APPLICATIONS!$D$24:$D$223,MATCH(D194,APPLICATIONS!$B$24:$B$223,0)),""))</f>
        <v/>
      </c>
      <c r="F194" s="46"/>
      <c r="G194" s="46"/>
      <c r="H194" s="44"/>
      <c r="I194" s="46"/>
      <c r="J194" s="44"/>
      <c r="K194" s="46"/>
      <c r="L194" s="46"/>
      <c r="M194" s="42" t="str">
        <f t="shared" si="4"/>
        <v/>
      </c>
      <c r="N194" s="42" t="str">
        <f t="shared" si="5"/>
        <v/>
      </c>
      <c r="O194" s="42" t="str">
        <f>IF(OR(D194="",M194=""),"",COUNTIFS($D$10:$D$309,D194,$M$10:$M$309,"&lt;"&amp;M194)+COUNTIFS($D$10:$D$309,D194,$M$10:$M$309,M194,$N$10:$N$309,"&gt;"&amp;N194)+COUNTIFS($D$10:D194,D194,$M$10:M194,M194,$N$10:N194,N194))</f>
        <v/>
      </c>
    </row>
    <row r="195" spans="1:15" ht="32.1" customHeight="1">
      <c r="A195" s="40"/>
      <c r="B195" s="43" t="s">
        <v>505</v>
      </c>
      <c r="C195" s="44"/>
      <c r="D195" s="45"/>
      <c r="E195" s="46" t="str">
        <f>IF(D195="","",IFERROR(INDEX(APPLICATIONS!$D$24:$D$223,MATCH(D195,APPLICATIONS!$B$24:$B$223,0)),""))</f>
        <v/>
      </c>
      <c r="F195" s="46"/>
      <c r="G195" s="46"/>
      <c r="H195" s="44"/>
      <c r="I195" s="46"/>
      <c r="J195" s="44"/>
      <c r="K195" s="46"/>
      <c r="L195" s="46"/>
      <c r="M195" s="42" t="str">
        <f t="shared" si="4"/>
        <v/>
      </c>
      <c r="N195" s="42" t="str">
        <f t="shared" si="5"/>
        <v/>
      </c>
      <c r="O195" s="42" t="str">
        <f>IF(OR(D195="",M195=""),"",COUNTIFS($D$10:$D$309,D195,$M$10:$M$309,"&lt;"&amp;M195)+COUNTIFS($D$10:$D$309,D195,$M$10:$M$309,M195,$N$10:$N$309,"&gt;"&amp;N195)+COUNTIFS($D$10:D195,D195,$M$10:M195,M195,$N$10:N195,N195))</f>
        <v/>
      </c>
    </row>
    <row r="196" spans="1:15" ht="32.1" customHeight="1">
      <c r="A196" s="40"/>
      <c r="B196" s="43" t="s">
        <v>506</v>
      </c>
      <c r="C196" s="44"/>
      <c r="D196" s="45"/>
      <c r="E196" s="46" t="str">
        <f>IF(D196="","",IFERROR(INDEX(APPLICATIONS!$D$24:$D$223,MATCH(D196,APPLICATIONS!$B$24:$B$223,0)),""))</f>
        <v/>
      </c>
      <c r="F196" s="46"/>
      <c r="G196" s="46"/>
      <c r="H196" s="44"/>
      <c r="I196" s="46"/>
      <c r="J196" s="44"/>
      <c r="K196" s="46"/>
      <c r="L196" s="46"/>
      <c r="M196" s="42" t="str">
        <f t="shared" si="4"/>
        <v/>
      </c>
      <c r="N196" s="42" t="str">
        <f t="shared" si="5"/>
        <v/>
      </c>
      <c r="O196" s="42" t="str">
        <f>IF(OR(D196="",M196=""),"",COUNTIFS($D$10:$D$309,D196,$M$10:$M$309,"&lt;"&amp;M196)+COUNTIFS($D$10:$D$309,D196,$M$10:$M$309,M196,$N$10:$N$309,"&gt;"&amp;N196)+COUNTIFS($D$10:D196,D196,$M$10:M196,M196,$N$10:N196,N196))</f>
        <v/>
      </c>
    </row>
    <row r="197" spans="1:15" ht="32.1" customHeight="1">
      <c r="A197" s="40"/>
      <c r="B197" s="43" t="s">
        <v>507</v>
      </c>
      <c r="C197" s="44"/>
      <c r="D197" s="45"/>
      <c r="E197" s="46" t="str">
        <f>IF(D197="","",IFERROR(INDEX(APPLICATIONS!$D$24:$D$223,MATCH(D197,APPLICATIONS!$B$24:$B$223,0)),""))</f>
        <v/>
      </c>
      <c r="F197" s="46"/>
      <c r="G197" s="46"/>
      <c r="H197" s="44"/>
      <c r="I197" s="46"/>
      <c r="J197" s="44"/>
      <c r="K197" s="46"/>
      <c r="L197" s="46"/>
      <c r="M197" s="42" t="str">
        <f t="shared" si="4"/>
        <v/>
      </c>
      <c r="N197" s="42" t="str">
        <f t="shared" si="5"/>
        <v/>
      </c>
      <c r="O197" s="42" t="str">
        <f>IF(OR(D197="",M197=""),"",COUNTIFS($D$10:$D$309,D197,$M$10:$M$309,"&lt;"&amp;M197)+COUNTIFS($D$10:$D$309,D197,$M$10:$M$309,M197,$N$10:$N$309,"&gt;"&amp;N197)+COUNTIFS($D$10:D197,D197,$M$10:M197,M197,$N$10:N197,N197))</f>
        <v/>
      </c>
    </row>
    <row r="198" spans="1:15" ht="32.1" customHeight="1">
      <c r="A198" s="40"/>
      <c r="B198" s="43" t="s">
        <v>508</v>
      </c>
      <c r="C198" s="44"/>
      <c r="D198" s="45"/>
      <c r="E198" s="46" t="str">
        <f>IF(D198="","",IFERROR(INDEX(APPLICATIONS!$D$24:$D$223,MATCH(D198,APPLICATIONS!$B$24:$B$223,0)),""))</f>
        <v/>
      </c>
      <c r="F198" s="46"/>
      <c r="G198" s="46"/>
      <c r="H198" s="44"/>
      <c r="I198" s="46"/>
      <c r="J198" s="44"/>
      <c r="K198" s="46"/>
      <c r="L198" s="46"/>
      <c r="M198" s="42" t="str">
        <f t="shared" si="4"/>
        <v/>
      </c>
      <c r="N198" s="42" t="str">
        <f t="shared" si="5"/>
        <v/>
      </c>
      <c r="O198" s="42" t="str">
        <f>IF(OR(D198="",M198=""),"",COUNTIFS($D$10:$D$309,D198,$M$10:$M$309,"&lt;"&amp;M198)+COUNTIFS($D$10:$D$309,D198,$M$10:$M$309,M198,$N$10:$N$309,"&gt;"&amp;N198)+COUNTIFS($D$10:D198,D198,$M$10:M198,M198,$N$10:N198,N198))</f>
        <v/>
      </c>
    </row>
    <row r="199" spans="1:15" ht="32.1" customHeight="1">
      <c r="A199" s="40"/>
      <c r="B199" s="43" t="s">
        <v>509</v>
      </c>
      <c r="C199" s="44"/>
      <c r="D199" s="45"/>
      <c r="E199" s="46" t="str">
        <f>IF(D199="","",IFERROR(INDEX(APPLICATIONS!$D$24:$D$223,MATCH(D199,APPLICATIONS!$B$24:$B$223,0)),""))</f>
        <v/>
      </c>
      <c r="F199" s="46"/>
      <c r="G199" s="46"/>
      <c r="H199" s="44"/>
      <c r="I199" s="46"/>
      <c r="J199" s="44"/>
      <c r="K199" s="46"/>
      <c r="L199" s="46"/>
      <c r="M199" s="42" t="str">
        <f t="shared" si="4"/>
        <v/>
      </c>
      <c r="N199" s="42" t="str">
        <f t="shared" si="5"/>
        <v/>
      </c>
      <c r="O199" s="42" t="str">
        <f>IF(OR(D199="",M199=""),"",COUNTIFS($D$10:$D$309,D199,$M$10:$M$309,"&lt;"&amp;M199)+COUNTIFS($D$10:$D$309,D199,$M$10:$M$309,M199,$N$10:$N$309,"&gt;"&amp;N199)+COUNTIFS($D$10:D199,D199,$M$10:M199,M199,$N$10:N199,N199))</f>
        <v/>
      </c>
    </row>
    <row r="200" spans="1:15" ht="32.1" customHeight="1">
      <c r="A200" s="40"/>
      <c r="B200" s="43" t="s">
        <v>510</v>
      </c>
      <c r="C200" s="44"/>
      <c r="D200" s="45"/>
      <c r="E200" s="46" t="str">
        <f>IF(D200="","",IFERROR(INDEX(APPLICATIONS!$D$24:$D$223,MATCH(D200,APPLICATIONS!$B$24:$B$223,0)),""))</f>
        <v/>
      </c>
      <c r="F200" s="46"/>
      <c r="G200" s="46"/>
      <c r="H200" s="44"/>
      <c r="I200" s="46"/>
      <c r="J200" s="44"/>
      <c r="K200" s="46"/>
      <c r="L200" s="46"/>
      <c r="M200" s="42" t="str">
        <f t="shared" si="4"/>
        <v/>
      </c>
      <c r="N200" s="42" t="str">
        <f t="shared" si="5"/>
        <v/>
      </c>
      <c r="O200" s="42" t="str">
        <f>IF(OR(D200="",M200=""),"",COUNTIFS($D$10:$D$309,D200,$M$10:$M$309,"&lt;"&amp;M200)+COUNTIFS($D$10:$D$309,D200,$M$10:$M$309,M200,$N$10:$N$309,"&gt;"&amp;N200)+COUNTIFS($D$10:D200,D200,$M$10:M200,M200,$N$10:N200,N200))</f>
        <v/>
      </c>
    </row>
    <row r="201" spans="1:15" ht="32.1" customHeight="1">
      <c r="A201" s="40"/>
      <c r="B201" s="43" t="s">
        <v>511</v>
      </c>
      <c r="C201" s="44"/>
      <c r="D201" s="45"/>
      <c r="E201" s="46" t="str">
        <f>IF(D201="","",IFERROR(INDEX(APPLICATIONS!$D$24:$D$223,MATCH(D201,APPLICATIONS!$B$24:$B$223,0)),""))</f>
        <v/>
      </c>
      <c r="F201" s="46"/>
      <c r="G201" s="46"/>
      <c r="H201" s="44"/>
      <c r="I201" s="46"/>
      <c r="J201" s="44"/>
      <c r="K201" s="46"/>
      <c r="L201" s="46"/>
      <c r="M201" s="42" t="str">
        <f t="shared" si="4"/>
        <v/>
      </c>
      <c r="N201" s="42" t="str">
        <f t="shared" si="5"/>
        <v/>
      </c>
      <c r="O201" s="42" t="str">
        <f>IF(OR(D201="",M201=""),"",COUNTIFS($D$10:$D$309,D201,$M$10:$M$309,"&lt;"&amp;M201)+COUNTIFS($D$10:$D$309,D201,$M$10:$M$309,M201,$N$10:$N$309,"&gt;"&amp;N201)+COUNTIFS($D$10:D201,D201,$M$10:M201,M201,$N$10:N201,N201))</f>
        <v/>
      </c>
    </row>
    <row r="202" spans="1:15" ht="32.1" customHeight="1">
      <c r="A202" s="40"/>
      <c r="B202" s="43" t="s">
        <v>512</v>
      </c>
      <c r="C202" s="44"/>
      <c r="D202" s="45"/>
      <c r="E202" s="46" t="str">
        <f>IF(D202="","",IFERROR(INDEX(APPLICATIONS!$D$24:$D$223,MATCH(D202,APPLICATIONS!$B$24:$B$223,0)),""))</f>
        <v/>
      </c>
      <c r="F202" s="46"/>
      <c r="G202" s="46"/>
      <c r="H202" s="44"/>
      <c r="I202" s="46"/>
      <c r="J202" s="44"/>
      <c r="K202" s="46"/>
      <c r="L202" s="46"/>
      <c r="M202" s="42" t="str">
        <f t="shared" ref="M202:M265" si="6">IF(F202="","",IF(F202="Tasks",1,IF(F202="Follow-Up",2,IF(F202="Interview",3,IF(F202="Research",4,IF(F202="Document",5,IF(F202="Offer",6,IF(F202="Schedule",7,""))))))))</f>
        <v/>
      </c>
      <c r="N202" s="42" t="str">
        <f t="shared" ref="N202:N265" si="7">IF(D202="","",IF(H202="",IF(C202="",0,C202),H202))</f>
        <v/>
      </c>
      <c r="O202" s="42" t="str">
        <f>IF(OR(D202="",M202=""),"",COUNTIFS($D$10:$D$309,D202,$M$10:$M$309,"&lt;"&amp;M202)+COUNTIFS($D$10:$D$309,D202,$M$10:$M$309,M202,$N$10:$N$309,"&gt;"&amp;N202)+COUNTIFS($D$10:D202,D202,$M$10:M202,M202,$N$10:N202,N202))</f>
        <v/>
      </c>
    </row>
    <row r="203" spans="1:15" ht="32.1" customHeight="1">
      <c r="A203" s="40"/>
      <c r="B203" s="43" t="s">
        <v>513</v>
      </c>
      <c r="C203" s="44"/>
      <c r="D203" s="45"/>
      <c r="E203" s="46" t="str">
        <f>IF(D203="","",IFERROR(INDEX(APPLICATIONS!$D$24:$D$223,MATCH(D203,APPLICATIONS!$B$24:$B$223,0)),""))</f>
        <v/>
      </c>
      <c r="F203" s="46"/>
      <c r="G203" s="46"/>
      <c r="H203" s="44"/>
      <c r="I203" s="46"/>
      <c r="J203" s="44"/>
      <c r="K203" s="46"/>
      <c r="L203" s="46"/>
      <c r="M203" s="42" t="str">
        <f t="shared" si="6"/>
        <v/>
      </c>
      <c r="N203" s="42" t="str">
        <f t="shared" si="7"/>
        <v/>
      </c>
      <c r="O203" s="42" t="str">
        <f>IF(OR(D203="",M203=""),"",COUNTIFS($D$10:$D$309,D203,$M$10:$M$309,"&lt;"&amp;M203)+COUNTIFS($D$10:$D$309,D203,$M$10:$M$309,M203,$N$10:$N$309,"&gt;"&amp;N203)+COUNTIFS($D$10:D203,D203,$M$10:M203,M203,$N$10:N203,N203))</f>
        <v/>
      </c>
    </row>
    <row r="204" spans="1:15" ht="32.1" customHeight="1">
      <c r="A204" s="40"/>
      <c r="B204" s="43" t="s">
        <v>514</v>
      </c>
      <c r="C204" s="44"/>
      <c r="D204" s="45"/>
      <c r="E204" s="46" t="str">
        <f>IF(D204="","",IFERROR(INDEX(APPLICATIONS!$D$24:$D$223,MATCH(D204,APPLICATIONS!$B$24:$B$223,0)),""))</f>
        <v/>
      </c>
      <c r="F204" s="46"/>
      <c r="G204" s="46"/>
      <c r="H204" s="44"/>
      <c r="I204" s="46"/>
      <c r="J204" s="44"/>
      <c r="K204" s="46"/>
      <c r="L204" s="46"/>
      <c r="M204" s="42" t="str">
        <f t="shared" si="6"/>
        <v/>
      </c>
      <c r="N204" s="42" t="str">
        <f t="shared" si="7"/>
        <v/>
      </c>
      <c r="O204" s="42" t="str">
        <f>IF(OR(D204="",M204=""),"",COUNTIFS($D$10:$D$309,D204,$M$10:$M$309,"&lt;"&amp;M204)+COUNTIFS($D$10:$D$309,D204,$M$10:$M$309,M204,$N$10:$N$309,"&gt;"&amp;N204)+COUNTIFS($D$10:D204,D204,$M$10:M204,M204,$N$10:N204,N204))</f>
        <v/>
      </c>
    </row>
    <row r="205" spans="1:15" ht="32.1" customHeight="1">
      <c r="A205" s="40"/>
      <c r="B205" s="43" t="s">
        <v>515</v>
      </c>
      <c r="C205" s="44"/>
      <c r="D205" s="45"/>
      <c r="E205" s="46" t="str">
        <f>IF(D205="","",IFERROR(INDEX(APPLICATIONS!$D$24:$D$223,MATCH(D205,APPLICATIONS!$B$24:$B$223,0)),""))</f>
        <v/>
      </c>
      <c r="F205" s="46"/>
      <c r="G205" s="46"/>
      <c r="H205" s="44"/>
      <c r="I205" s="46"/>
      <c r="J205" s="44"/>
      <c r="K205" s="46"/>
      <c r="L205" s="46"/>
      <c r="M205" s="42" t="str">
        <f t="shared" si="6"/>
        <v/>
      </c>
      <c r="N205" s="42" t="str">
        <f t="shared" si="7"/>
        <v/>
      </c>
      <c r="O205" s="42" t="str">
        <f>IF(OR(D205="",M205=""),"",COUNTIFS($D$10:$D$309,D205,$M$10:$M$309,"&lt;"&amp;M205)+COUNTIFS($D$10:$D$309,D205,$M$10:$M$309,M205,$N$10:$N$309,"&gt;"&amp;N205)+COUNTIFS($D$10:D205,D205,$M$10:M205,M205,$N$10:N205,N205))</f>
        <v/>
      </c>
    </row>
    <row r="206" spans="1:15" ht="32.1" customHeight="1">
      <c r="A206" s="40"/>
      <c r="B206" s="43" t="s">
        <v>516</v>
      </c>
      <c r="C206" s="44"/>
      <c r="D206" s="45"/>
      <c r="E206" s="46" t="str">
        <f>IF(D206="","",IFERROR(INDEX(APPLICATIONS!$D$24:$D$223,MATCH(D206,APPLICATIONS!$B$24:$B$223,0)),""))</f>
        <v/>
      </c>
      <c r="F206" s="46"/>
      <c r="G206" s="46"/>
      <c r="H206" s="44"/>
      <c r="I206" s="46"/>
      <c r="J206" s="44"/>
      <c r="K206" s="46"/>
      <c r="L206" s="46"/>
      <c r="M206" s="42" t="str">
        <f t="shared" si="6"/>
        <v/>
      </c>
      <c r="N206" s="42" t="str">
        <f t="shared" si="7"/>
        <v/>
      </c>
      <c r="O206" s="42" t="str">
        <f>IF(OR(D206="",M206=""),"",COUNTIFS($D$10:$D$309,D206,$M$10:$M$309,"&lt;"&amp;M206)+COUNTIFS($D$10:$D$309,D206,$M$10:$M$309,M206,$N$10:$N$309,"&gt;"&amp;N206)+COUNTIFS($D$10:D206,D206,$M$10:M206,M206,$N$10:N206,N206))</f>
        <v/>
      </c>
    </row>
    <row r="207" spans="1:15" ht="32.1" customHeight="1">
      <c r="A207" s="40"/>
      <c r="B207" s="43" t="s">
        <v>517</v>
      </c>
      <c r="C207" s="44"/>
      <c r="D207" s="45"/>
      <c r="E207" s="46" t="str">
        <f>IF(D207="","",IFERROR(INDEX(APPLICATIONS!$D$24:$D$223,MATCH(D207,APPLICATIONS!$B$24:$B$223,0)),""))</f>
        <v/>
      </c>
      <c r="F207" s="46"/>
      <c r="G207" s="46"/>
      <c r="H207" s="44"/>
      <c r="I207" s="46"/>
      <c r="J207" s="44"/>
      <c r="K207" s="46"/>
      <c r="L207" s="46"/>
      <c r="M207" s="42" t="str">
        <f t="shared" si="6"/>
        <v/>
      </c>
      <c r="N207" s="42" t="str">
        <f t="shared" si="7"/>
        <v/>
      </c>
      <c r="O207" s="42" t="str">
        <f>IF(OR(D207="",M207=""),"",COUNTIFS($D$10:$D$309,D207,$M$10:$M$309,"&lt;"&amp;M207)+COUNTIFS($D$10:$D$309,D207,$M$10:$M$309,M207,$N$10:$N$309,"&gt;"&amp;N207)+COUNTIFS($D$10:D207,D207,$M$10:M207,M207,$N$10:N207,N207))</f>
        <v/>
      </c>
    </row>
    <row r="208" spans="1:15" ht="32.1" customHeight="1">
      <c r="A208" s="40"/>
      <c r="B208" s="43" t="s">
        <v>518</v>
      </c>
      <c r="C208" s="44"/>
      <c r="D208" s="45"/>
      <c r="E208" s="46" t="str">
        <f>IF(D208="","",IFERROR(INDEX(APPLICATIONS!$D$24:$D$223,MATCH(D208,APPLICATIONS!$B$24:$B$223,0)),""))</f>
        <v/>
      </c>
      <c r="F208" s="46"/>
      <c r="G208" s="46"/>
      <c r="H208" s="44"/>
      <c r="I208" s="46"/>
      <c r="J208" s="44"/>
      <c r="K208" s="46"/>
      <c r="L208" s="46"/>
      <c r="M208" s="42" t="str">
        <f t="shared" si="6"/>
        <v/>
      </c>
      <c r="N208" s="42" t="str">
        <f t="shared" si="7"/>
        <v/>
      </c>
      <c r="O208" s="42" t="str">
        <f>IF(OR(D208="",M208=""),"",COUNTIFS($D$10:$D$309,D208,$M$10:$M$309,"&lt;"&amp;M208)+COUNTIFS($D$10:$D$309,D208,$M$10:$M$309,M208,$N$10:$N$309,"&gt;"&amp;N208)+COUNTIFS($D$10:D208,D208,$M$10:M208,M208,$N$10:N208,N208))</f>
        <v/>
      </c>
    </row>
    <row r="209" spans="1:15" ht="32.1" customHeight="1">
      <c r="A209" s="40"/>
      <c r="B209" s="43" t="s">
        <v>519</v>
      </c>
      <c r="C209" s="44"/>
      <c r="D209" s="45"/>
      <c r="E209" s="46" t="str">
        <f>IF(D209="","",IFERROR(INDEX(APPLICATIONS!$D$24:$D$223,MATCH(D209,APPLICATIONS!$B$24:$B$223,0)),""))</f>
        <v/>
      </c>
      <c r="F209" s="46"/>
      <c r="G209" s="46"/>
      <c r="H209" s="44"/>
      <c r="I209" s="46"/>
      <c r="J209" s="44"/>
      <c r="K209" s="46"/>
      <c r="L209" s="46"/>
      <c r="M209" s="42" t="str">
        <f t="shared" si="6"/>
        <v/>
      </c>
      <c r="N209" s="42" t="str">
        <f t="shared" si="7"/>
        <v/>
      </c>
      <c r="O209" s="42" t="str">
        <f>IF(OR(D209="",M209=""),"",COUNTIFS($D$10:$D$309,D209,$M$10:$M$309,"&lt;"&amp;M209)+COUNTIFS($D$10:$D$309,D209,$M$10:$M$309,M209,$N$10:$N$309,"&gt;"&amp;N209)+COUNTIFS($D$10:D209,D209,$M$10:M209,M209,$N$10:N209,N209))</f>
        <v/>
      </c>
    </row>
    <row r="210" spans="1:15" ht="32.1" customHeight="1">
      <c r="A210" s="40"/>
      <c r="B210" s="43" t="s">
        <v>520</v>
      </c>
      <c r="C210" s="44"/>
      <c r="D210" s="45"/>
      <c r="E210" s="46" t="str">
        <f>IF(D210="","",IFERROR(INDEX(APPLICATIONS!$D$24:$D$223,MATCH(D210,APPLICATIONS!$B$24:$B$223,0)),""))</f>
        <v/>
      </c>
      <c r="F210" s="46"/>
      <c r="G210" s="46"/>
      <c r="H210" s="44"/>
      <c r="I210" s="46"/>
      <c r="J210" s="44"/>
      <c r="K210" s="46"/>
      <c r="L210" s="46"/>
      <c r="M210" s="42" t="str">
        <f t="shared" si="6"/>
        <v/>
      </c>
      <c r="N210" s="42" t="str">
        <f t="shared" si="7"/>
        <v/>
      </c>
      <c r="O210" s="42" t="str">
        <f>IF(OR(D210="",M210=""),"",COUNTIFS($D$10:$D$309,D210,$M$10:$M$309,"&lt;"&amp;M210)+COUNTIFS($D$10:$D$309,D210,$M$10:$M$309,M210,$N$10:$N$309,"&gt;"&amp;N210)+COUNTIFS($D$10:D210,D210,$M$10:M210,M210,$N$10:N210,N210))</f>
        <v/>
      </c>
    </row>
    <row r="211" spans="1:15" ht="32.1" customHeight="1">
      <c r="A211" s="40"/>
      <c r="B211" s="43" t="s">
        <v>521</v>
      </c>
      <c r="C211" s="44"/>
      <c r="D211" s="45"/>
      <c r="E211" s="46" t="str">
        <f>IF(D211="","",IFERROR(INDEX(APPLICATIONS!$D$24:$D$223,MATCH(D211,APPLICATIONS!$B$24:$B$223,0)),""))</f>
        <v/>
      </c>
      <c r="F211" s="46"/>
      <c r="G211" s="46"/>
      <c r="H211" s="44"/>
      <c r="I211" s="46"/>
      <c r="J211" s="44"/>
      <c r="K211" s="46"/>
      <c r="L211" s="46"/>
      <c r="M211" s="42" t="str">
        <f t="shared" si="6"/>
        <v/>
      </c>
      <c r="N211" s="42" t="str">
        <f t="shared" si="7"/>
        <v/>
      </c>
      <c r="O211" s="42" t="str">
        <f>IF(OR(D211="",M211=""),"",COUNTIFS($D$10:$D$309,D211,$M$10:$M$309,"&lt;"&amp;M211)+COUNTIFS($D$10:$D$309,D211,$M$10:$M$309,M211,$N$10:$N$309,"&gt;"&amp;N211)+COUNTIFS($D$10:D211,D211,$M$10:M211,M211,$N$10:N211,N211))</f>
        <v/>
      </c>
    </row>
    <row r="212" spans="1:15" ht="32.1" customHeight="1">
      <c r="A212" s="40"/>
      <c r="B212" s="43" t="s">
        <v>522</v>
      </c>
      <c r="C212" s="44"/>
      <c r="D212" s="45"/>
      <c r="E212" s="46" t="str">
        <f>IF(D212="","",IFERROR(INDEX(APPLICATIONS!$D$24:$D$223,MATCH(D212,APPLICATIONS!$B$24:$B$223,0)),""))</f>
        <v/>
      </c>
      <c r="F212" s="46"/>
      <c r="G212" s="46"/>
      <c r="H212" s="44"/>
      <c r="I212" s="46"/>
      <c r="J212" s="44"/>
      <c r="K212" s="46"/>
      <c r="L212" s="46"/>
      <c r="M212" s="42" t="str">
        <f t="shared" si="6"/>
        <v/>
      </c>
      <c r="N212" s="42" t="str">
        <f t="shared" si="7"/>
        <v/>
      </c>
      <c r="O212" s="42" t="str">
        <f>IF(OR(D212="",M212=""),"",COUNTIFS($D$10:$D$309,D212,$M$10:$M$309,"&lt;"&amp;M212)+COUNTIFS($D$10:$D$309,D212,$M$10:$M$309,M212,$N$10:$N$309,"&gt;"&amp;N212)+COUNTIFS($D$10:D212,D212,$M$10:M212,M212,$N$10:N212,N212))</f>
        <v/>
      </c>
    </row>
    <row r="213" spans="1:15" ht="32.1" customHeight="1">
      <c r="A213" s="40"/>
      <c r="B213" s="43" t="s">
        <v>523</v>
      </c>
      <c r="C213" s="44"/>
      <c r="D213" s="45"/>
      <c r="E213" s="46" t="str">
        <f>IF(D213="","",IFERROR(INDEX(APPLICATIONS!$D$24:$D$223,MATCH(D213,APPLICATIONS!$B$24:$B$223,0)),""))</f>
        <v/>
      </c>
      <c r="F213" s="46"/>
      <c r="G213" s="46"/>
      <c r="H213" s="44"/>
      <c r="I213" s="46"/>
      <c r="J213" s="44"/>
      <c r="K213" s="46"/>
      <c r="L213" s="46"/>
      <c r="M213" s="42" t="str">
        <f t="shared" si="6"/>
        <v/>
      </c>
      <c r="N213" s="42" t="str">
        <f t="shared" si="7"/>
        <v/>
      </c>
      <c r="O213" s="42" t="str">
        <f>IF(OR(D213="",M213=""),"",COUNTIFS($D$10:$D$309,D213,$M$10:$M$309,"&lt;"&amp;M213)+COUNTIFS($D$10:$D$309,D213,$M$10:$M$309,M213,$N$10:$N$309,"&gt;"&amp;N213)+COUNTIFS($D$10:D213,D213,$M$10:M213,M213,$N$10:N213,N213))</f>
        <v/>
      </c>
    </row>
    <row r="214" spans="1:15" ht="32.1" customHeight="1">
      <c r="A214" s="40"/>
      <c r="B214" s="43" t="s">
        <v>524</v>
      </c>
      <c r="C214" s="44"/>
      <c r="D214" s="45"/>
      <c r="E214" s="46" t="str">
        <f>IF(D214="","",IFERROR(INDEX(APPLICATIONS!$D$24:$D$223,MATCH(D214,APPLICATIONS!$B$24:$B$223,0)),""))</f>
        <v/>
      </c>
      <c r="F214" s="46"/>
      <c r="G214" s="46"/>
      <c r="H214" s="44"/>
      <c r="I214" s="46"/>
      <c r="J214" s="44"/>
      <c r="K214" s="46"/>
      <c r="L214" s="46"/>
      <c r="M214" s="42" t="str">
        <f t="shared" si="6"/>
        <v/>
      </c>
      <c r="N214" s="42" t="str">
        <f t="shared" si="7"/>
        <v/>
      </c>
      <c r="O214" s="42" t="str">
        <f>IF(OR(D214="",M214=""),"",COUNTIFS($D$10:$D$309,D214,$M$10:$M$309,"&lt;"&amp;M214)+COUNTIFS($D$10:$D$309,D214,$M$10:$M$309,M214,$N$10:$N$309,"&gt;"&amp;N214)+COUNTIFS($D$10:D214,D214,$M$10:M214,M214,$N$10:N214,N214))</f>
        <v/>
      </c>
    </row>
    <row r="215" spans="1:15" ht="32.1" customHeight="1">
      <c r="A215" s="40"/>
      <c r="B215" s="43" t="s">
        <v>525</v>
      </c>
      <c r="C215" s="44"/>
      <c r="D215" s="45"/>
      <c r="E215" s="46" t="str">
        <f>IF(D215="","",IFERROR(INDEX(APPLICATIONS!$D$24:$D$223,MATCH(D215,APPLICATIONS!$B$24:$B$223,0)),""))</f>
        <v/>
      </c>
      <c r="F215" s="46"/>
      <c r="G215" s="46"/>
      <c r="H215" s="44"/>
      <c r="I215" s="46"/>
      <c r="J215" s="44"/>
      <c r="K215" s="46"/>
      <c r="L215" s="46"/>
      <c r="M215" s="42" t="str">
        <f t="shared" si="6"/>
        <v/>
      </c>
      <c r="N215" s="42" t="str">
        <f t="shared" si="7"/>
        <v/>
      </c>
      <c r="O215" s="42" t="str">
        <f>IF(OR(D215="",M215=""),"",COUNTIFS($D$10:$D$309,D215,$M$10:$M$309,"&lt;"&amp;M215)+COUNTIFS($D$10:$D$309,D215,$M$10:$M$309,M215,$N$10:$N$309,"&gt;"&amp;N215)+COUNTIFS($D$10:D215,D215,$M$10:M215,M215,$N$10:N215,N215))</f>
        <v/>
      </c>
    </row>
    <row r="216" spans="1:15" ht="32.1" customHeight="1">
      <c r="A216" s="40"/>
      <c r="B216" s="43" t="s">
        <v>526</v>
      </c>
      <c r="C216" s="44"/>
      <c r="D216" s="45"/>
      <c r="E216" s="46" t="str">
        <f>IF(D216="","",IFERROR(INDEX(APPLICATIONS!$D$24:$D$223,MATCH(D216,APPLICATIONS!$B$24:$B$223,0)),""))</f>
        <v/>
      </c>
      <c r="F216" s="46"/>
      <c r="G216" s="46"/>
      <c r="H216" s="44"/>
      <c r="I216" s="46"/>
      <c r="J216" s="44"/>
      <c r="K216" s="46"/>
      <c r="L216" s="46"/>
      <c r="M216" s="42" t="str">
        <f t="shared" si="6"/>
        <v/>
      </c>
      <c r="N216" s="42" t="str">
        <f t="shared" si="7"/>
        <v/>
      </c>
      <c r="O216" s="42" t="str">
        <f>IF(OR(D216="",M216=""),"",COUNTIFS($D$10:$D$309,D216,$M$10:$M$309,"&lt;"&amp;M216)+COUNTIFS($D$10:$D$309,D216,$M$10:$M$309,M216,$N$10:$N$309,"&gt;"&amp;N216)+COUNTIFS($D$10:D216,D216,$M$10:M216,M216,$N$10:N216,N216))</f>
        <v/>
      </c>
    </row>
    <row r="217" spans="1:15" ht="32.1" customHeight="1">
      <c r="A217" s="40"/>
      <c r="B217" s="43" t="s">
        <v>527</v>
      </c>
      <c r="C217" s="44"/>
      <c r="D217" s="45"/>
      <c r="E217" s="46" t="str">
        <f>IF(D217="","",IFERROR(INDEX(APPLICATIONS!$D$24:$D$223,MATCH(D217,APPLICATIONS!$B$24:$B$223,0)),""))</f>
        <v/>
      </c>
      <c r="F217" s="46"/>
      <c r="G217" s="46"/>
      <c r="H217" s="44"/>
      <c r="I217" s="46"/>
      <c r="J217" s="44"/>
      <c r="K217" s="46"/>
      <c r="L217" s="46"/>
      <c r="M217" s="42" t="str">
        <f t="shared" si="6"/>
        <v/>
      </c>
      <c r="N217" s="42" t="str">
        <f t="shared" si="7"/>
        <v/>
      </c>
      <c r="O217" s="42" t="str">
        <f>IF(OR(D217="",M217=""),"",COUNTIFS($D$10:$D$309,D217,$M$10:$M$309,"&lt;"&amp;M217)+COUNTIFS($D$10:$D$309,D217,$M$10:$M$309,M217,$N$10:$N$309,"&gt;"&amp;N217)+COUNTIFS($D$10:D217,D217,$M$10:M217,M217,$N$10:N217,N217))</f>
        <v/>
      </c>
    </row>
    <row r="218" spans="1:15" ht="32.1" customHeight="1">
      <c r="A218" s="40"/>
      <c r="B218" s="43" t="s">
        <v>528</v>
      </c>
      <c r="C218" s="44"/>
      <c r="D218" s="45"/>
      <c r="E218" s="46" t="str">
        <f>IF(D218="","",IFERROR(INDEX(APPLICATIONS!$D$24:$D$223,MATCH(D218,APPLICATIONS!$B$24:$B$223,0)),""))</f>
        <v/>
      </c>
      <c r="F218" s="46"/>
      <c r="G218" s="46"/>
      <c r="H218" s="44"/>
      <c r="I218" s="46"/>
      <c r="J218" s="44"/>
      <c r="K218" s="46"/>
      <c r="L218" s="46"/>
      <c r="M218" s="42" t="str">
        <f t="shared" si="6"/>
        <v/>
      </c>
      <c r="N218" s="42" t="str">
        <f t="shared" si="7"/>
        <v/>
      </c>
      <c r="O218" s="42" t="str">
        <f>IF(OR(D218="",M218=""),"",COUNTIFS($D$10:$D$309,D218,$M$10:$M$309,"&lt;"&amp;M218)+COUNTIFS($D$10:$D$309,D218,$M$10:$M$309,M218,$N$10:$N$309,"&gt;"&amp;N218)+COUNTIFS($D$10:D218,D218,$M$10:M218,M218,$N$10:N218,N218))</f>
        <v/>
      </c>
    </row>
    <row r="219" spans="1:15" ht="32.1" customHeight="1">
      <c r="A219" s="40"/>
      <c r="B219" s="43" t="s">
        <v>529</v>
      </c>
      <c r="C219" s="44"/>
      <c r="D219" s="45"/>
      <c r="E219" s="46" t="str">
        <f>IF(D219="","",IFERROR(INDEX(APPLICATIONS!$D$24:$D$223,MATCH(D219,APPLICATIONS!$B$24:$B$223,0)),""))</f>
        <v/>
      </c>
      <c r="F219" s="46"/>
      <c r="G219" s="46"/>
      <c r="H219" s="44"/>
      <c r="I219" s="46"/>
      <c r="J219" s="44"/>
      <c r="K219" s="46"/>
      <c r="L219" s="46"/>
      <c r="M219" s="42" t="str">
        <f t="shared" si="6"/>
        <v/>
      </c>
      <c r="N219" s="42" t="str">
        <f t="shared" si="7"/>
        <v/>
      </c>
      <c r="O219" s="42" t="str">
        <f>IF(OR(D219="",M219=""),"",COUNTIFS($D$10:$D$309,D219,$M$10:$M$309,"&lt;"&amp;M219)+COUNTIFS($D$10:$D$309,D219,$M$10:$M$309,M219,$N$10:$N$309,"&gt;"&amp;N219)+COUNTIFS($D$10:D219,D219,$M$10:M219,M219,$N$10:N219,N219))</f>
        <v/>
      </c>
    </row>
    <row r="220" spans="1:15" ht="32.1" customHeight="1">
      <c r="A220" s="40"/>
      <c r="B220" s="43" t="s">
        <v>530</v>
      </c>
      <c r="C220" s="44"/>
      <c r="D220" s="45"/>
      <c r="E220" s="46" t="str">
        <f>IF(D220="","",IFERROR(INDEX(APPLICATIONS!$D$24:$D$223,MATCH(D220,APPLICATIONS!$B$24:$B$223,0)),""))</f>
        <v/>
      </c>
      <c r="F220" s="46"/>
      <c r="G220" s="46"/>
      <c r="H220" s="44"/>
      <c r="I220" s="46"/>
      <c r="J220" s="44"/>
      <c r="K220" s="46"/>
      <c r="L220" s="46"/>
      <c r="M220" s="42" t="str">
        <f t="shared" si="6"/>
        <v/>
      </c>
      <c r="N220" s="42" t="str">
        <f t="shared" si="7"/>
        <v/>
      </c>
      <c r="O220" s="42" t="str">
        <f>IF(OR(D220="",M220=""),"",COUNTIFS($D$10:$D$309,D220,$M$10:$M$309,"&lt;"&amp;M220)+COUNTIFS($D$10:$D$309,D220,$M$10:$M$309,M220,$N$10:$N$309,"&gt;"&amp;N220)+COUNTIFS($D$10:D220,D220,$M$10:M220,M220,$N$10:N220,N220))</f>
        <v/>
      </c>
    </row>
    <row r="221" spans="1:15" ht="32.1" customHeight="1">
      <c r="A221" s="40"/>
      <c r="B221" s="43" t="s">
        <v>531</v>
      </c>
      <c r="C221" s="44"/>
      <c r="D221" s="45"/>
      <c r="E221" s="46" t="str">
        <f>IF(D221="","",IFERROR(INDEX(APPLICATIONS!$D$24:$D$223,MATCH(D221,APPLICATIONS!$B$24:$B$223,0)),""))</f>
        <v/>
      </c>
      <c r="F221" s="46"/>
      <c r="G221" s="46"/>
      <c r="H221" s="44"/>
      <c r="I221" s="46"/>
      <c r="J221" s="44"/>
      <c r="K221" s="46"/>
      <c r="L221" s="46"/>
      <c r="M221" s="42" t="str">
        <f t="shared" si="6"/>
        <v/>
      </c>
      <c r="N221" s="42" t="str">
        <f t="shared" si="7"/>
        <v/>
      </c>
      <c r="O221" s="42" t="str">
        <f>IF(OR(D221="",M221=""),"",COUNTIFS($D$10:$D$309,D221,$M$10:$M$309,"&lt;"&amp;M221)+COUNTIFS($D$10:$D$309,D221,$M$10:$M$309,M221,$N$10:$N$309,"&gt;"&amp;N221)+COUNTIFS($D$10:D221,D221,$M$10:M221,M221,$N$10:N221,N221))</f>
        <v/>
      </c>
    </row>
    <row r="222" spans="1:15" ht="32.1" customHeight="1">
      <c r="A222" s="40"/>
      <c r="B222" s="43" t="s">
        <v>532</v>
      </c>
      <c r="C222" s="44"/>
      <c r="D222" s="45"/>
      <c r="E222" s="46" t="str">
        <f>IF(D222="","",IFERROR(INDEX(APPLICATIONS!$D$24:$D$223,MATCH(D222,APPLICATIONS!$B$24:$B$223,0)),""))</f>
        <v/>
      </c>
      <c r="F222" s="46"/>
      <c r="G222" s="46"/>
      <c r="H222" s="44"/>
      <c r="I222" s="46"/>
      <c r="J222" s="44"/>
      <c r="K222" s="46"/>
      <c r="L222" s="46"/>
      <c r="M222" s="42" t="str">
        <f t="shared" si="6"/>
        <v/>
      </c>
      <c r="N222" s="42" t="str">
        <f t="shared" si="7"/>
        <v/>
      </c>
      <c r="O222" s="42" t="str">
        <f>IF(OR(D222="",M222=""),"",COUNTIFS($D$10:$D$309,D222,$M$10:$M$309,"&lt;"&amp;M222)+COUNTIFS($D$10:$D$309,D222,$M$10:$M$309,M222,$N$10:$N$309,"&gt;"&amp;N222)+COUNTIFS($D$10:D222,D222,$M$10:M222,M222,$N$10:N222,N222))</f>
        <v/>
      </c>
    </row>
    <row r="223" spans="1:15" ht="32.1" customHeight="1">
      <c r="A223" s="40"/>
      <c r="B223" s="43" t="s">
        <v>533</v>
      </c>
      <c r="C223" s="44"/>
      <c r="D223" s="45"/>
      <c r="E223" s="46" t="str">
        <f>IF(D223="","",IFERROR(INDEX(APPLICATIONS!$D$24:$D$223,MATCH(D223,APPLICATIONS!$B$24:$B$223,0)),""))</f>
        <v/>
      </c>
      <c r="F223" s="46"/>
      <c r="G223" s="46"/>
      <c r="H223" s="44"/>
      <c r="I223" s="46"/>
      <c r="J223" s="44"/>
      <c r="K223" s="46"/>
      <c r="L223" s="46"/>
      <c r="M223" s="42" t="str">
        <f t="shared" si="6"/>
        <v/>
      </c>
      <c r="N223" s="42" t="str">
        <f t="shared" si="7"/>
        <v/>
      </c>
      <c r="O223" s="42" t="str">
        <f>IF(OR(D223="",M223=""),"",COUNTIFS($D$10:$D$309,D223,$M$10:$M$309,"&lt;"&amp;M223)+COUNTIFS($D$10:$D$309,D223,$M$10:$M$309,M223,$N$10:$N$309,"&gt;"&amp;N223)+COUNTIFS($D$10:D223,D223,$M$10:M223,M223,$N$10:N223,N223))</f>
        <v/>
      </c>
    </row>
    <row r="224" spans="1:15" ht="32.1" customHeight="1">
      <c r="A224" s="40"/>
      <c r="B224" s="43" t="s">
        <v>534</v>
      </c>
      <c r="C224" s="44"/>
      <c r="D224" s="45"/>
      <c r="E224" s="46" t="str">
        <f>IF(D224="","",IFERROR(INDEX(APPLICATIONS!$D$24:$D$223,MATCH(D224,APPLICATIONS!$B$24:$B$223,0)),""))</f>
        <v/>
      </c>
      <c r="F224" s="46"/>
      <c r="G224" s="46"/>
      <c r="H224" s="44"/>
      <c r="I224" s="46"/>
      <c r="J224" s="44"/>
      <c r="K224" s="46"/>
      <c r="L224" s="46"/>
      <c r="M224" s="42" t="str">
        <f t="shared" si="6"/>
        <v/>
      </c>
      <c r="N224" s="42" t="str">
        <f t="shared" si="7"/>
        <v/>
      </c>
      <c r="O224" s="42" t="str">
        <f>IF(OR(D224="",M224=""),"",COUNTIFS($D$10:$D$309,D224,$M$10:$M$309,"&lt;"&amp;M224)+COUNTIFS($D$10:$D$309,D224,$M$10:$M$309,M224,$N$10:$N$309,"&gt;"&amp;N224)+COUNTIFS($D$10:D224,D224,$M$10:M224,M224,$N$10:N224,N224))</f>
        <v/>
      </c>
    </row>
    <row r="225" spans="1:15" ht="32.1" customHeight="1">
      <c r="A225" s="40"/>
      <c r="B225" s="43" t="s">
        <v>535</v>
      </c>
      <c r="C225" s="44"/>
      <c r="D225" s="45"/>
      <c r="E225" s="46" t="str">
        <f>IF(D225="","",IFERROR(INDEX(APPLICATIONS!$D$24:$D$223,MATCH(D225,APPLICATIONS!$B$24:$B$223,0)),""))</f>
        <v/>
      </c>
      <c r="F225" s="46"/>
      <c r="G225" s="46"/>
      <c r="H225" s="44"/>
      <c r="I225" s="46"/>
      <c r="J225" s="44"/>
      <c r="K225" s="46"/>
      <c r="L225" s="46"/>
      <c r="M225" s="42" t="str">
        <f t="shared" si="6"/>
        <v/>
      </c>
      <c r="N225" s="42" t="str">
        <f t="shared" si="7"/>
        <v/>
      </c>
      <c r="O225" s="42" t="str">
        <f>IF(OR(D225="",M225=""),"",COUNTIFS($D$10:$D$309,D225,$M$10:$M$309,"&lt;"&amp;M225)+COUNTIFS($D$10:$D$309,D225,$M$10:$M$309,M225,$N$10:$N$309,"&gt;"&amp;N225)+COUNTIFS($D$10:D225,D225,$M$10:M225,M225,$N$10:N225,N225))</f>
        <v/>
      </c>
    </row>
    <row r="226" spans="1:15" ht="32.1" customHeight="1">
      <c r="A226" s="40"/>
      <c r="B226" s="43" t="s">
        <v>536</v>
      </c>
      <c r="C226" s="44"/>
      <c r="D226" s="45"/>
      <c r="E226" s="46" t="str">
        <f>IF(D226="","",IFERROR(INDEX(APPLICATIONS!$D$24:$D$223,MATCH(D226,APPLICATIONS!$B$24:$B$223,0)),""))</f>
        <v/>
      </c>
      <c r="F226" s="46"/>
      <c r="G226" s="46"/>
      <c r="H226" s="44"/>
      <c r="I226" s="46"/>
      <c r="J226" s="44"/>
      <c r="K226" s="46"/>
      <c r="L226" s="46"/>
      <c r="M226" s="42" t="str">
        <f t="shared" si="6"/>
        <v/>
      </c>
      <c r="N226" s="42" t="str">
        <f t="shared" si="7"/>
        <v/>
      </c>
      <c r="O226" s="42" t="str">
        <f>IF(OR(D226="",M226=""),"",COUNTIFS($D$10:$D$309,D226,$M$10:$M$309,"&lt;"&amp;M226)+COUNTIFS($D$10:$D$309,D226,$M$10:$M$309,M226,$N$10:$N$309,"&gt;"&amp;N226)+COUNTIFS($D$10:D226,D226,$M$10:M226,M226,$N$10:N226,N226))</f>
        <v/>
      </c>
    </row>
    <row r="227" spans="1:15" ht="32.1" customHeight="1">
      <c r="A227" s="40"/>
      <c r="B227" s="43" t="s">
        <v>537</v>
      </c>
      <c r="C227" s="44"/>
      <c r="D227" s="45"/>
      <c r="E227" s="46" t="str">
        <f>IF(D227="","",IFERROR(INDEX(APPLICATIONS!$D$24:$D$223,MATCH(D227,APPLICATIONS!$B$24:$B$223,0)),""))</f>
        <v/>
      </c>
      <c r="F227" s="46"/>
      <c r="G227" s="46"/>
      <c r="H227" s="44"/>
      <c r="I227" s="46"/>
      <c r="J227" s="44"/>
      <c r="K227" s="46"/>
      <c r="L227" s="46"/>
      <c r="M227" s="42" t="str">
        <f t="shared" si="6"/>
        <v/>
      </c>
      <c r="N227" s="42" t="str">
        <f t="shared" si="7"/>
        <v/>
      </c>
      <c r="O227" s="42" t="str">
        <f>IF(OR(D227="",M227=""),"",COUNTIFS($D$10:$D$309,D227,$M$10:$M$309,"&lt;"&amp;M227)+COUNTIFS($D$10:$D$309,D227,$M$10:$M$309,M227,$N$10:$N$309,"&gt;"&amp;N227)+COUNTIFS($D$10:D227,D227,$M$10:M227,M227,$N$10:N227,N227))</f>
        <v/>
      </c>
    </row>
    <row r="228" spans="1:15" ht="32.1" customHeight="1">
      <c r="A228" s="40"/>
      <c r="B228" s="43" t="s">
        <v>538</v>
      </c>
      <c r="C228" s="44"/>
      <c r="D228" s="45"/>
      <c r="E228" s="46" t="str">
        <f>IF(D228="","",IFERROR(INDEX(APPLICATIONS!$D$24:$D$223,MATCH(D228,APPLICATIONS!$B$24:$B$223,0)),""))</f>
        <v/>
      </c>
      <c r="F228" s="46"/>
      <c r="G228" s="46"/>
      <c r="H228" s="44"/>
      <c r="I228" s="46"/>
      <c r="J228" s="44"/>
      <c r="K228" s="46"/>
      <c r="L228" s="46"/>
      <c r="M228" s="42" t="str">
        <f t="shared" si="6"/>
        <v/>
      </c>
      <c r="N228" s="42" t="str">
        <f t="shared" si="7"/>
        <v/>
      </c>
      <c r="O228" s="42" t="str">
        <f>IF(OR(D228="",M228=""),"",COUNTIFS($D$10:$D$309,D228,$M$10:$M$309,"&lt;"&amp;M228)+COUNTIFS($D$10:$D$309,D228,$M$10:$M$309,M228,$N$10:$N$309,"&gt;"&amp;N228)+COUNTIFS($D$10:D228,D228,$M$10:M228,M228,$N$10:N228,N228))</f>
        <v/>
      </c>
    </row>
    <row r="229" spans="1:15" ht="32.1" customHeight="1">
      <c r="A229" s="40"/>
      <c r="B229" s="43" t="s">
        <v>539</v>
      </c>
      <c r="C229" s="44"/>
      <c r="D229" s="45"/>
      <c r="E229" s="46" t="str">
        <f>IF(D229="","",IFERROR(INDEX(APPLICATIONS!$D$24:$D$223,MATCH(D229,APPLICATIONS!$B$24:$B$223,0)),""))</f>
        <v/>
      </c>
      <c r="F229" s="46"/>
      <c r="G229" s="46"/>
      <c r="H229" s="44"/>
      <c r="I229" s="46"/>
      <c r="J229" s="44"/>
      <c r="K229" s="46"/>
      <c r="L229" s="46"/>
      <c r="M229" s="42" t="str">
        <f t="shared" si="6"/>
        <v/>
      </c>
      <c r="N229" s="42" t="str">
        <f t="shared" si="7"/>
        <v/>
      </c>
      <c r="O229" s="42" t="str">
        <f>IF(OR(D229="",M229=""),"",COUNTIFS($D$10:$D$309,D229,$M$10:$M$309,"&lt;"&amp;M229)+COUNTIFS($D$10:$D$309,D229,$M$10:$M$309,M229,$N$10:$N$309,"&gt;"&amp;N229)+COUNTIFS($D$10:D229,D229,$M$10:M229,M229,$N$10:N229,N229))</f>
        <v/>
      </c>
    </row>
    <row r="230" spans="1:15" ht="32.1" customHeight="1">
      <c r="A230" s="40"/>
      <c r="B230" s="43" t="s">
        <v>540</v>
      </c>
      <c r="C230" s="44"/>
      <c r="D230" s="45"/>
      <c r="E230" s="46" t="str">
        <f>IF(D230="","",IFERROR(INDEX(APPLICATIONS!$D$24:$D$223,MATCH(D230,APPLICATIONS!$B$24:$B$223,0)),""))</f>
        <v/>
      </c>
      <c r="F230" s="46"/>
      <c r="G230" s="46"/>
      <c r="H230" s="44"/>
      <c r="I230" s="46"/>
      <c r="J230" s="44"/>
      <c r="K230" s="46"/>
      <c r="L230" s="46"/>
      <c r="M230" s="42" t="str">
        <f t="shared" si="6"/>
        <v/>
      </c>
      <c r="N230" s="42" t="str">
        <f t="shared" si="7"/>
        <v/>
      </c>
      <c r="O230" s="42" t="str">
        <f>IF(OR(D230="",M230=""),"",COUNTIFS($D$10:$D$309,D230,$M$10:$M$309,"&lt;"&amp;M230)+COUNTIFS($D$10:$D$309,D230,$M$10:$M$309,M230,$N$10:$N$309,"&gt;"&amp;N230)+COUNTIFS($D$10:D230,D230,$M$10:M230,M230,$N$10:N230,N230))</f>
        <v/>
      </c>
    </row>
    <row r="231" spans="1:15" ht="32.1" customHeight="1">
      <c r="A231" s="40"/>
      <c r="B231" s="43" t="s">
        <v>541</v>
      </c>
      <c r="C231" s="44"/>
      <c r="D231" s="45"/>
      <c r="E231" s="46" t="str">
        <f>IF(D231="","",IFERROR(INDEX(APPLICATIONS!$D$24:$D$223,MATCH(D231,APPLICATIONS!$B$24:$B$223,0)),""))</f>
        <v/>
      </c>
      <c r="F231" s="46"/>
      <c r="G231" s="46"/>
      <c r="H231" s="44"/>
      <c r="I231" s="46"/>
      <c r="J231" s="44"/>
      <c r="K231" s="46"/>
      <c r="L231" s="46"/>
      <c r="M231" s="42" t="str">
        <f t="shared" si="6"/>
        <v/>
      </c>
      <c r="N231" s="42" t="str">
        <f t="shared" si="7"/>
        <v/>
      </c>
      <c r="O231" s="42" t="str">
        <f>IF(OR(D231="",M231=""),"",COUNTIFS($D$10:$D$309,D231,$M$10:$M$309,"&lt;"&amp;M231)+COUNTIFS($D$10:$D$309,D231,$M$10:$M$309,M231,$N$10:$N$309,"&gt;"&amp;N231)+COUNTIFS($D$10:D231,D231,$M$10:M231,M231,$N$10:N231,N231))</f>
        <v/>
      </c>
    </row>
    <row r="232" spans="1:15" ht="32.1" customHeight="1">
      <c r="A232" s="40"/>
      <c r="B232" s="43" t="s">
        <v>542</v>
      </c>
      <c r="C232" s="44"/>
      <c r="D232" s="45"/>
      <c r="E232" s="46" t="str">
        <f>IF(D232="","",IFERROR(INDEX(APPLICATIONS!$D$24:$D$223,MATCH(D232,APPLICATIONS!$B$24:$B$223,0)),""))</f>
        <v/>
      </c>
      <c r="F232" s="46"/>
      <c r="G232" s="46"/>
      <c r="H232" s="44"/>
      <c r="I232" s="46"/>
      <c r="J232" s="44"/>
      <c r="K232" s="46"/>
      <c r="L232" s="46"/>
      <c r="M232" s="42" t="str">
        <f t="shared" si="6"/>
        <v/>
      </c>
      <c r="N232" s="42" t="str">
        <f t="shared" si="7"/>
        <v/>
      </c>
      <c r="O232" s="42" t="str">
        <f>IF(OR(D232="",M232=""),"",COUNTIFS($D$10:$D$309,D232,$M$10:$M$309,"&lt;"&amp;M232)+COUNTIFS($D$10:$D$309,D232,$M$10:$M$309,M232,$N$10:$N$309,"&gt;"&amp;N232)+COUNTIFS($D$10:D232,D232,$M$10:M232,M232,$N$10:N232,N232))</f>
        <v/>
      </c>
    </row>
    <row r="233" spans="1:15" ht="32.1" customHeight="1">
      <c r="A233" s="40"/>
      <c r="B233" s="43" t="s">
        <v>543</v>
      </c>
      <c r="C233" s="44"/>
      <c r="D233" s="45"/>
      <c r="E233" s="46" t="str">
        <f>IF(D233="","",IFERROR(INDEX(APPLICATIONS!$D$24:$D$223,MATCH(D233,APPLICATIONS!$B$24:$B$223,0)),""))</f>
        <v/>
      </c>
      <c r="F233" s="46"/>
      <c r="G233" s="46"/>
      <c r="H233" s="44"/>
      <c r="I233" s="46"/>
      <c r="J233" s="44"/>
      <c r="K233" s="46"/>
      <c r="L233" s="46"/>
      <c r="M233" s="42" t="str">
        <f t="shared" si="6"/>
        <v/>
      </c>
      <c r="N233" s="42" t="str">
        <f t="shared" si="7"/>
        <v/>
      </c>
      <c r="O233" s="42" t="str">
        <f>IF(OR(D233="",M233=""),"",COUNTIFS($D$10:$D$309,D233,$M$10:$M$309,"&lt;"&amp;M233)+COUNTIFS($D$10:$D$309,D233,$M$10:$M$309,M233,$N$10:$N$309,"&gt;"&amp;N233)+COUNTIFS($D$10:D233,D233,$M$10:M233,M233,$N$10:N233,N233))</f>
        <v/>
      </c>
    </row>
    <row r="234" spans="1:15" ht="32.1" customHeight="1">
      <c r="A234" s="40"/>
      <c r="B234" s="43" t="s">
        <v>544</v>
      </c>
      <c r="C234" s="44"/>
      <c r="D234" s="45"/>
      <c r="E234" s="46" t="str">
        <f>IF(D234="","",IFERROR(INDEX(APPLICATIONS!$D$24:$D$223,MATCH(D234,APPLICATIONS!$B$24:$B$223,0)),""))</f>
        <v/>
      </c>
      <c r="F234" s="46"/>
      <c r="G234" s="46"/>
      <c r="H234" s="44"/>
      <c r="I234" s="46"/>
      <c r="J234" s="44"/>
      <c r="K234" s="46"/>
      <c r="L234" s="46"/>
      <c r="M234" s="42" t="str">
        <f t="shared" si="6"/>
        <v/>
      </c>
      <c r="N234" s="42" t="str">
        <f t="shared" si="7"/>
        <v/>
      </c>
      <c r="O234" s="42" t="str">
        <f>IF(OR(D234="",M234=""),"",COUNTIFS($D$10:$D$309,D234,$M$10:$M$309,"&lt;"&amp;M234)+COUNTIFS($D$10:$D$309,D234,$M$10:$M$309,M234,$N$10:$N$309,"&gt;"&amp;N234)+COUNTIFS($D$10:D234,D234,$M$10:M234,M234,$N$10:N234,N234))</f>
        <v/>
      </c>
    </row>
    <row r="235" spans="1:15" ht="32.1" customHeight="1">
      <c r="A235" s="40"/>
      <c r="B235" s="43" t="s">
        <v>545</v>
      </c>
      <c r="C235" s="44"/>
      <c r="D235" s="45"/>
      <c r="E235" s="46" t="str">
        <f>IF(D235="","",IFERROR(INDEX(APPLICATIONS!$D$24:$D$223,MATCH(D235,APPLICATIONS!$B$24:$B$223,0)),""))</f>
        <v/>
      </c>
      <c r="F235" s="46"/>
      <c r="G235" s="46"/>
      <c r="H235" s="44"/>
      <c r="I235" s="46"/>
      <c r="J235" s="44"/>
      <c r="K235" s="46"/>
      <c r="L235" s="46"/>
      <c r="M235" s="42" t="str">
        <f t="shared" si="6"/>
        <v/>
      </c>
      <c r="N235" s="42" t="str">
        <f t="shared" si="7"/>
        <v/>
      </c>
      <c r="O235" s="42" t="str">
        <f>IF(OR(D235="",M235=""),"",COUNTIFS($D$10:$D$309,D235,$M$10:$M$309,"&lt;"&amp;M235)+COUNTIFS($D$10:$D$309,D235,$M$10:$M$309,M235,$N$10:$N$309,"&gt;"&amp;N235)+COUNTIFS($D$10:D235,D235,$M$10:M235,M235,$N$10:N235,N235))</f>
        <v/>
      </c>
    </row>
    <row r="236" spans="1:15" ht="32.1" customHeight="1">
      <c r="A236" s="40"/>
      <c r="B236" s="43" t="s">
        <v>546</v>
      </c>
      <c r="C236" s="44"/>
      <c r="D236" s="45"/>
      <c r="E236" s="46" t="str">
        <f>IF(D236="","",IFERROR(INDEX(APPLICATIONS!$D$24:$D$223,MATCH(D236,APPLICATIONS!$B$24:$B$223,0)),""))</f>
        <v/>
      </c>
      <c r="F236" s="46"/>
      <c r="G236" s="46"/>
      <c r="H236" s="44"/>
      <c r="I236" s="46"/>
      <c r="J236" s="44"/>
      <c r="K236" s="46"/>
      <c r="L236" s="46"/>
      <c r="M236" s="42" t="str">
        <f t="shared" si="6"/>
        <v/>
      </c>
      <c r="N236" s="42" t="str">
        <f t="shared" si="7"/>
        <v/>
      </c>
      <c r="O236" s="42" t="str">
        <f>IF(OR(D236="",M236=""),"",COUNTIFS($D$10:$D$309,D236,$M$10:$M$309,"&lt;"&amp;M236)+COUNTIFS($D$10:$D$309,D236,$M$10:$M$309,M236,$N$10:$N$309,"&gt;"&amp;N236)+COUNTIFS($D$10:D236,D236,$M$10:M236,M236,$N$10:N236,N236))</f>
        <v/>
      </c>
    </row>
    <row r="237" spans="1:15" ht="32.1" customHeight="1">
      <c r="A237" s="40"/>
      <c r="B237" s="43" t="s">
        <v>547</v>
      </c>
      <c r="C237" s="44"/>
      <c r="D237" s="45"/>
      <c r="E237" s="46" t="str">
        <f>IF(D237="","",IFERROR(INDEX(APPLICATIONS!$D$24:$D$223,MATCH(D237,APPLICATIONS!$B$24:$B$223,0)),""))</f>
        <v/>
      </c>
      <c r="F237" s="46"/>
      <c r="G237" s="46"/>
      <c r="H237" s="44"/>
      <c r="I237" s="46"/>
      <c r="J237" s="44"/>
      <c r="K237" s="46"/>
      <c r="L237" s="46"/>
      <c r="M237" s="42" t="str">
        <f t="shared" si="6"/>
        <v/>
      </c>
      <c r="N237" s="42" t="str">
        <f t="shared" si="7"/>
        <v/>
      </c>
      <c r="O237" s="42" t="str">
        <f>IF(OR(D237="",M237=""),"",COUNTIFS($D$10:$D$309,D237,$M$10:$M$309,"&lt;"&amp;M237)+COUNTIFS($D$10:$D$309,D237,$M$10:$M$309,M237,$N$10:$N$309,"&gt;"&amp;N237)+COUNTIFS($D$10:D237,D237,$M$10:M237,M237,$N$10:N237,N237))</f>
        <v/>
      </c>
    </row>
    <row r="238" spans="1:15" ht="32.1" customHeight="1">
      <c r="A238" s="40"/>
      <c r="B238" s="43" t="s">
        <v>548</v>
      </c>
      <c r="C238" s="44"/>
      <c r="D238" s="45"/>
      <c r="E238" s="46" t="str">
        <f>IF(D238="","",IFERROR(INDEX(APPLICATIONS!$D$24:$D$223,MATCH(D238,APPLICATIONS!$B$24:$B$223,0)),""))</f>
        <v/>
      </c>
      <c r="F238" s="46"/>
      <c r="G238" s="46"/>
      <c r="H238" s="44"/>
      <c r="I238" s="46"/>
      <c r="J238" s="44"/>
      <c r="K238" s="46"/>
      <c r="L238" s="46"/>
      <c r="M238" s="42" t="str">
        <f t="shared" si="6"/>
        <v/>
      </c>
      <c r="N238" s="42" t="str">
        <f t="shared" si="7"/>
        <v/>
      </c>
      <c r="O238" s="42" t="str">
        <f>IF(OR(D238="",M238=""),"",COUNTIFS($D$10:$D$309,D238,$M$10:$M$309,"&lt;"&amp;M238)+COUNTIFS($D$10:$D$309,D238,$M$10:$M$309,M238,$N$10:$N$309,"&gt;"&amp;N238)+COUNTIFS($D$10:D238,D238,$M$10:M238,M238,$N$10:N238,N238))</f>
        <v/>
      </c>
    </row>
    <row r="239" spans="1:15" ht="32.1" customHeight="1">
      <c r="A239" s="40"/>
      <c r="B239" s="43" t="s">
        <v>549</v>
      </c>
      <c r="C239" s="44"/>
      <c r="D239" s="45"/>
      <c r="E239" s="46" t="str">
        <f>IF(D239="","",IFERROR(INDEX(APPLICATIONS!$D$24:$D$223,MATCH(D239,APPLICATIONS!$B$24:$B$223,0)),""))</f>
        <v/>
      </c>
      <c r="F239" s="46"/>
      <c r="G239" s="46"/>
      <c r="H239" s="44"/>
      <c r="I239" s="46"/>
      <c r="J239" s="44"/>
      <c r="K239" s="46"/>
      <c r="L239" s="46"/>
      <c r="M239" s="42" t="str">
        <f t="shared" si="6"/>
        <v/>
      </c>
      <c r="N239" s="42" t="str">
        <f t="shared" si="7"/>
        <v/>
      </c>
      <c r="O239" s="42" t="str">
        <f>IF(OR(D239="",M239=""),"",COUNTIFS($D$10:$D$309,D239,$M$10:$M$309,"&lt;"&amp;M239)+COUNTIFS($D$10:$D$309,D239,$M$10:$M$309,M239,$N$10:$N$309,"&gt;"&amp;N239)+COUNTIFS($D$10:D239,D239,$M$10:M239,M239,$N$10:N239,N239))</f>
        <v/>
      </c>
    </row>
    <row r="240" spans="1:15" ht="32.1" customHeight="1">
      <c r="A240" s="40"/>
      <c r="B240" s="43" t="s">
        <v>550</v>
      </c>
      <c r="C240" s="44"/>
      <c r="D240" s="45"/>
      <c r="E240" s="46" t="str">
        <f>IF(D240="","",IFERROR(INDEX(APPLICATIONS!$D$24:$D$223,MATCH(D240,APPLICATIONS!$B$24:$B$223,0)),""))</f>
        <v/>
      </c>
      <c r="F240" s="46"/>
      <c r="G240" s="46"/>
      <c r="H240" s="44"/>
      <c r="I240" s="46"/>
      <c r="J240" s="44"/>
      <c r="K240" s="46"/>
      <c r="L240" s="46"/>
      <c r="M240" s="42" t="str">
        <f t="shared" si="6"/>
        <v/>
      </c>
      <c r="N240" s="42" t="str">
        <f t="shared" si="7"/>
        <v/>
      </c>
      <c r="O240" s="42" t="str">
        <f>IF(OR(D240="",M240=""),"",COUNTIFS($D$10:$D$309,D240,$M$10:$M$309,"&lt;"&amp;M240)+COUNTIFS($D$10:$D$309,D240,$M$10:$M$309,M240,$N$10:$N$309,"&gt;"&amp;N240)+COUNTIFS($D$10:D240,D240,$M$10:M240,M240,$N$10:N240,N240))</f>
        <v/>
      </c>
    </row>
    <row r="241" spans="1:15" ht="32.1" customHeight="1">
      <c r="A241" s="40"/>
      <c r="B241" s="43" t="s">
        <v>551</v>
      </c>
      <c r="C241" s="44"/>
      <c r="D241" s="45"/>
      <c r="E241" s="46" t="str">
        <f>IF(D241="","",IFERROR(INDEX(APPLICATIONS!$D$24:$D$223,MATCH(D241,APPLICATIONS!$B$24:$B$223,0)),""))</f>
        <v/>
      </c>
      <c r="F241" s="46"/>
      <c r="G241" s="46"/>
      <c r="H241" s="44"/>
      <c r="I241" s="46"/>
      <c r="J241" s="44"/>
      <c r="K241" s="46"/>
      <c r="L241" s="46"/>
      <c r="M241" s="42" t="str">
        <f t="shared" si="6"/>
        <v/>
      </c>
      <c r="N241" s="42" t="str">
        <f t="shared" si="7"/>
        <v/>
      </c>
      <c r="O241" s="42" t="str">
        <f>IF(OR(D241="",M241=""),"",COUNTIFS($D$10:$D$309,D241,$M$10:$M$309,"&lt;"&amp;M241)+COUNTIFS($D$10:$D$309,D241,$M$10:$M$309,M241,$N$10:$N$309,"&gt;"&amp;N241)+COUNTIFS($D$10:D241,D241,$M$10:M241,M241,$N$10:N241,N241))</f>
        <v/>
      </c>
    </row>
    <row r="242" spans="1:15" ht="32.1" customHeight="1">
      <c r="A242" s="40"/>
      <c r="B242" s="43" t="s">
        <v>552</v>
      </c>
      <c r="C242" s="44"/>
      <c r="D242" s="45"/>
      <c r="E242" s="46" t="str">
        <f>IF(D242="","",IFERROR(INDEX(APPLICATIONS!$D$24:$D$223,MATCH(D242,APPLICATIONS!$B$24:$B$223,0)),""))</f>
        <v/>
      </c>
      <c r="F242" s="46"/>
      <c r="G242" s="46"/>
      <c r="H242" s="44"/>
      <c r="I242" s="46"/>
      <c r="J242" s="44"/>
      <c r="K242" s="46"/>
      <c r="L242" s="46"/>
      <c r="M242" s="42" t="str">
        <f t="shared" si="6"/>
        <v/>
      </c>
      <c r="N242" s="42" t="str">
        <f t="shared" si="7"/>
        <v/>
      </c>
      <c r="O242" s="42" t="str">
        <f>IF(OR(D242="",M242=""),"",COUNTIFS($D$10:$D$309,D242,$M$10:$M$309,"&lt;"&amp;M242)+COUNTIFS($D$10:$D$309,D242,$M$10:$M$309,M242,$N$10:$N$309,"&gt;"&amp;N242)+COUNTIFS($D$10:D242,D242,$M$10:M242,M242,$N$10:N242,N242))</f>
        <v/>
      </c>
    </row>
    <row r="243" spans="1:15" ht="32.1" customHeight="1">
      <c r="A243" s="40"/>
      <c r="B243" s="43" t="s">
        <v>553</v>
      </c>
      <c r="C243" s="44"/>
      <c r="D243" s="45"/>
      <c r="E243" s="46" t="str">
        <f>IF(D243="","",IFERROR(INDEX(APPLICATIONS!$D$24:$D$223,MATCH(D243,APPLICATIONS!$B$24:$B$223,0)),""))</f>
        <v/>
      </c>
      <c r="F243" s="46"/>
      <c r="G243" s="46"/>
      <c r="H243" s="44"/>
      <c r="I243" s="46"/>
      <c r="J243" s="44"/>
      <c r="K243" s="46"/>
      <c r="L243" s="46"/>
      <c r="M243" s="42" t="str">
        <f t="shared" si="6"/>
        <v/>
      </c>
      <c r="N243" s="42" t="str">
        <f t="shared" si="7"/>
        <v/>
      </c>
      <c r="O243" s="42" t="str">
        <f>IF(OR(D243="",M243=""),"",COUNTIFS($D$10:$D$309,D243,$M$10:$M$309,"&lt;"&amp;M243)+COUNTIFS($D$10:$D$309,D243,$M$10:$M$309,M243,$N$10:$N$309,"&gt;"&amp;N243)+COUNTIFS($D$10:D243,D243,$M$10:M243,M243,$N$10:N243,N243))</f>
        <v/>
      </c>
    </row>
    <row r="244" spans="1:15" ht="32.1" customHeight="1">
      <c r="A244" s="40"/>
      <c r="B244" s="43" t="s">
        <v>554</v>
      </c>
      <c r="C244" s="44"/>
      <c r="D244" s="45"/>
      <c r="E244" s="46" t="str">
        <f>IF(D244="","",IFERROR(INDEX(APPLICATIONS!$D$24:$D$223,MATCH(D244,APPLICATIONS!$B$24:$B$223,0)),""))</f>
        <v/>
      </c>
      <c r="F244" s="46"/>
      <c r="G244" s="46"/>
      <c r="H244" s="44"/>
      <c r="I244" s="46"/>
      <c r="J244" s="44"/>
      <c r="K244" s="46"/>
      <c r="L244" s="46"/>
      <c r="M244" s="42" t="str">
        <f t="shared" si="6"/>
        <v/>
      </c>
      <c r="N244" s="42" t="str">
        <f t="shared" si="7"/>
        <v/>
      </c>
      <c r="O244" s="42" t="str">
        <f>IF(OR(D244="",M244=""),"",COUNTIFS($D$10:$D$309,D244,$M$10:$M$309,"&lt;"&amp;M244)+COUNTIFS($D$10:$D$309,D244,$M$10:$M$309,M244,$N$10:$N$309,"&gt;"&amp;N244)+COUNTIFS($D$10:D244,D244,$M$10:M244,M244,$N$10:N244,N244))</f>
        <v/>
      </c>
    </row>
    <row r="245" spans="1:15" ht="32.1" customHeight="1">
      <c r="A245" s="40"/>
      <c r="B245" s="43" t="s">
        <v>555</v>
      </c>
      <c r="C245" s="44"/>
      <c r="D245" s="45"/>
      <c r="E245" s="46" t="str">
        <f>IF(D245="","",IFERROR(INDEX(APPLICATIONS!$D$24:$D$223,MATCH(D245,APPLICATIONS!$B$24:$B$223,0)),""))</f>
        <v/>
      </c>
      <c r="F245" s="46"/>
      <c r="G245" s="46"/>
      <c r="H245" s="44"/>
      <c r="I245" s="46"/>
      <c r="J245" s="44"/>
      <c r="K245" s="46"/>
      <c r="L245" s="46"/>
      <c r="M245" s="42" t="str">
        <f t="shared" si="6"/>
        <v/>
      </c>
      <c r="N245" s="42" t="str">
        <f t="shared" si="7"/>
        <v/>
      </c>
      <c r="O245" s="42" t="str">
        <f>IF(OR(D245="",M245=""),"",COUNTIFS($D$10:$D$309,D245,$M$10:$M$309,"&lt;"&amp;M245)+COUNTIFS($D$10:$D$309,D245,$M$10:$M$309,M245,$N$10:$N$309,"&gt;"&amp;N245)+COUNTIFS($D$10:D245,D245,$M$10:M245,M245,$N$10:N245,N245))</f>
        <v/>
      </c>
    </row>
    <row r="246" spans="1:15" ht="32.1" customHeight="1">
      <c r="A246" s="40"/>
      <c r="B246" s="43" t="s">
        <v>556</v>
      </c>
      <c r="C246" s="44"/>
      <c r="D246" s="45"/>
      <c r="E246" s="46" t="str">
        <f>IF(D246="","",IFERROR(INDEX(APPLICATIONS!$D$24:$D$223,MATCH(D246,APPLICATIONS!$B$24:$B$223,0)),""))</f>
        <v/>
      </c>
      <c r="F246" s="46"/>
      <c r="G246" s="46"/>
      <c r="H246" s="44"/>
      <c r="I246" s="46"/>
      <c r="J246" s="44"/>
      <c r="K246" s="46"/>
      <c r="L246" s="46"/>
      <c r="M246" s="42" t="str">
        <f t="shared" si="6"/>
        <v/>
      </c>
      <c r="N246" s="42" t="str">
        <f t="shared" si="7"/>
        <v/>
      </c>
      <c r="O246" s="42" t="str">
        <f>IF(OR(D246="",M246=""),"",COUNTIFS($D$10:$D$309,D246,$M$10:$M$309,"&lt;"&amp;M246)+COUNTIFS($D$10:$D$309,D246,$M$10:$M$309,M246,$N$10:$N$309,"&gt;"&amp;N246)+COUNTIFS($D$10:D246,D246,$M$10:M246,M246,$N$10:N246,N246))</f>
        <v/>
      </c>
    </row>
    <row r="247" spans="1:15" ht="32.1" customHeight="1">
      <c r="A247" s="40"/>
      <c r="B247" s="43" t="s">
        <v>557</v>
      </c>
      <c r="C247" s="44"/>
      <c r="D247" s="45"/>
      <c r="E247" s="46" t="str">
        <f>IF(D247="","",IFERROR(INDEX(APPLICATIONS!$D$24:$D$223,MATCH(D247,APPLICATIONS!$B$24:$B$223,0)),""))</f>
        <v/>
      </c>
      <c r="F247" s="46"/>
      <c r="G247" s="46"/>
      <c r="H247" s="44"/>
      <c r="I247" s="46"/>
      <c r="J247" s="44"/>
      <c r="K247" s="46"/>
      <c r="L247" s="46"/>
      <c r="M247" s="42" t="str">
        <f t="shared" si="6"/>
        <v/>
      </c>
      <c r="N247" s="42" t="str">
        <f t="shared" si="7"/>
        <v/>
      </c>
      <c r="O247" s="42" t="str">
        <f>IF(OR(D247="",M247=""),"",COUNTIFS($D$10:$D$309,D247,$M$10:$M$309,"&lt;"&amp;M247)+COUNTIFS($D$10:$D$309,D247,$M$10:$M$309,M247,$N$10:$N$309,"&gt;"&amp;N247)+COUNTIFS($D$10:D247,D247,$M$10:M247,M247,$N$10:N247,N247))</f>
        <v/>
      </c>
    </row>
    <row r="248" spans="1:15" ht="32.1" customHeight="1">
      <c r="A248" s="40"/>
      <c r="B248" s="43" t="s">
        <v>558</v>
      </c>
      <c r="C248" s="44"/>
      <c r="D248" s="45"/>
      <c r="E248" s="46" t="str">
        <f>IF(D248="","",IFERROR(INDEX(APPLICATIONS!$D$24:$D$223,MATCH(D248,APPLICATIONS!$B$24:$B$223,0)),""))</f>
        <v/>
      </c>
      <c r="F248" s="46"/>
      <c r="G248" s="46"/>
      <c r="H248" s="44"/>
      <c r="I248" s="46"/>
      <c r="J248" s="44"/>
      <c r="K248" s="46"/>
      <c r="L248" s="46"/>
      <c r="M248" s="42" t="str">
        <f t="shared" si="6"/>
        <v/>
      </c>
      <c r="N248" s="42" t="str">
        <f t="shared" si="7"/>
        <v/>
      </c>
      <c r="O248" s="42" t="str">
        <f>IF(OR(D248="",M248=""),"",COUNTIFS($D$10:$D$309,D248,$M$10:$M$309,"&lt;"&amp;M248)+COUNTIFS($D$10:$D$309,D248,$M$10:$M$309,M248,$N$10:$N$309,"&gt;"&amp;N248)+COUNTIFS($D$10:D248,D248,$M$10:M248,M248,$N$10:N248,N248))</f>
        <v/>
      </c>
    </row>
    <row r="249" spans="1:15" ht="32.1" customHeight="1">
      <c r="A249" s="40"/>
      <c r="B249" s="43" t="s">
        <v>559</v>
      </c>
      <c r="C249" s="44"/>
      <c r="D249" s="45"/>
      <c r="E249" s="46" t="str">
        <f>IF(D249="","",IFERROR(INDEX(APPLICATIONS!$D$24:$D$223,MATCH(D249,APPLICATIONS!$B$24:$B$223,0)),""))</f>
        <v/>
      </c>
      <c r="F249" s="46"/>
      <c r="G249" s="46"/>
      <c r="H249" s="44"/>
      <c r="I249" s="46"/>
      <c r="J249" s="44"/>
      <c r="K249" s="46"/>
      <c r="L249" s="46"/>
      <c r="M249" s="42" t="str">
        <f t="shared" si="6"/>
        <v/>
      </c>
      <c r="N249" s="42" t="str">
        <f t="shared" si="7"/>
        <v/>
      </c>
      <c r="O249" s="42" t="str">
        <f>IF(OR(D249="",M249=""),"",COUNTIFS($D$10:$D$309,D249,$M$10:$M$309,"&lt;"&amp;M249)+COUNTIFS($D$10:$D$309,D249,$M$10:$M$309,M249,$N$10:$N$309,"&gt;"&amp;N249)+COUNTIFS($D$10:D249,D249,$M$10:M249,M249,$N$10:N249,N249))</f>
        <v/>
      </c>
    </row>
    <row r="250" spans="1:15" ht="32.1" customHeight="1">
      <c r="A250" s="40"/>
      <c r="B250" s="43" t="s">
        <v>560</v>
      </c>
      <c r="C250" s="44"/>
      <c r="D250" s="45"/>
      <c r="E250" s="46" t="str">
        <f>IF(D250="","",IFERROR(INDEX(APPLICATIONS!$D$24:$D$223,MATCH(D250,APPLICATIONS!$B$24:$B$223,0)),""))</f>
        <v/>
      </c>
      <c r="F250" s="46"/>
      <c r="G250" s="46"/>
      <c r="H250" s="44"/>
      <c r="I250" s="46"/>
      <c r="J250" s="44"/>
      <c r="K250" s="46"/>
      <c r="L250" s="46"/>
      <c r="M250" s="42" t="str">
        <f t="shared" si="6"/>
        <v/>
      </c>
      <c r="N250" s="42" t="str">
        <f t="shared" si="7"/>
        <v/>
      </c>
      <c r="O250" s="42" t="str">
        <f>IF(OR(D250="",M250=""),"",COUNTIFS($D$10:$D$309,D250,$M$10:$M$309,"&lt;"&amp;M250)+COUNTIFS($D$10:$D$309,D250,$M$10:$M$309,M250,$N$10:$N$309,"&gt;"&amp;N250)+COUNTIFS($D$10:D250,D250,$M$10:M250,M250,$N$10:N250,N250))</f>
        <v/>
      </c>
    </row>
    <row r="251" spans="1:15" ht="32.1" customHeight="1">
      <c r="A251" s="40"/>
      <c r="B251" s="43" t="s">
        <v>561</v>
      </c>
      <c r="C251" s="44"/>
      <c r="D251" s="45"/>
      <c r="E251" s="46" t="str">
        <f>IF(D251="","",IFERROR(INDEX(APPLICATIONS!$D$24:$D$223,MATCH(D251,APPLICATIONS!$B$24:$B$223,0)),""))</f>
        <v/>
      </c>
      <c r="F251" s="46"/>
      <c r="G251" s="46"/>
      <c r="H251" s="44"/>
      <c r="I251" s="46"/>
      <c r="J251" s="44"/>
      <c r="K251" s="46"/>
      <c r="L251" s="46"/>
      <c r="M251" s="42" t="str">
        <f t="shared" si="6"/>
        <v/>
      </c>
      <c r="N251" s="42" t="str">
        <f t="shared" si="7"/>
        <v/>
      </c>
      <c r="O251" s="42" t="str">
        <f>IF(OR(D251="",M251=""),"",COUNTIFS($D$10:$D$309,D251,$M$10:$M$309,"&lt;"&amp;M251)+COUNTIFS($D$10:$D$309,D251,$M$10:$M$309,M251,$N$10:$N$309,"&gt;"&amp;N251)+COUNTIFS($D$10:D251,D251,$M$10:M251,M251,$N$10:N251,N251))</f>
        <v/>
      </c>
    </row>
    <row r="252" spans="1:15" ht="32.1" customHeight="1">
      <c r="A252" s="40"/>
      <c r="B252" s="43" t="s">
        <v>562</v>
      </c>
      <c r="C252" s="44"/>
      <c r="D252" s="45"/>
      <c r="E252" s="46" t="str">
        <f>IF(D252="","",IFERROR(INDEX(APPLICATIONS!$D$24:$D$223,MATCH(D252,APPLICATIONS!$B$24:$B$223,0)),""))</f>
        <v/>
      </c>
      <c r="F252" s="46"/>
      <c r="G252" s="46"/>
      <c r="H252" s="44"/>
      <c r="I252" s="46"/>
      <c r="J252" s="44"/>
      <c r="K252" s="46"/>
      <c r="L252" s="46"/>
      <c r="M252" s="42" t="str">
        <f t="shared" si="6"/>
        <v/>
      </c>
      <c r="N252" s="42" t="str">
        <f t="shared" si="7"/>
        <v/>
      </c>
      <c r="O252" s="42" t="str">
        <f>IF(OR(D252="",M252=""),"",COUNTIFS($D$10:$D$309,D252,$M$10:$M$309,"&lt;"&amp;M252)+COUNTIFS($D$10:$D$309,D252,$M$10:$M$309,M252,$N$10:$N$309,"&gt;"&amp;N252)+COUNTIFS($D$10:D252,D252,$M$10:M252,M252,$N$10:N252,N252))</f>
        <v/>
      </c>
    </row>
    <row r="253" spans="1:15" ht="32.1" customHeight="1">
      <c r="A253" s="40"/>
      <c r="B253" s="43" t="s">
        <v>563</v>
      </c>
      <c r="C253" s="44"/>
      <c r="D253" s="45"/>
      <c r="E253" s="46" t="str">
        <f>IF(D253="","",IFERROR(INDEX(APPLICATIONS!$D$24:$D$223,MATCH(D253,APPLICATIONS!$B$24:$B$223,0)),""))</f>
        <v/>
      </c>
      <c r="F253" s="46"/>
      <c r="G253" s="46"/>
      <c r="H253" s="44"/>
      <c r="I253" s="46"/>
      <c r="J253" s="44"/>
      <c r="K253" s="46"/>
      <c r="L253" s="46"/>
      <c r="M253" s="42" t="str">
        <f t="shared" si="6"/>
        <v/>
      </c>
      <c r="N253" s="42" t="str">
        <f t="shared" si="7"/>
        <v/>
      </c>
      <c r="O253" s="42" t="str">
        <f>IF(OR(D253="",M253=""),"",COUNTIFS($D$10:$D$309,D253,$M$10:$M$309,"&lt;"&amp;M253)+COUNTIFS($D$10:$D$309,D253,$M$10:$M$309,M253,$N$10:$N$309,"&gt;"&amp;N253)+COUNTIFS($D$10:D253,D253,$M$10:M253,M253,$N$10:N253,N253))</f>
        <v/>
      </c>
    </row>
    <row r="254" spans="1:15" ht="32.1" customHeight="1">
      <c r="A254" s="40"/>
      <c r="B254" s="43" t="s">
        <v>564</v>
      </c>
      <c r="C254" s="44"/>
      <c r="D254" s="45"/>
      <c r="E254" s="46" t="str">
        <f>IF(D254="","",IFERROR(INDEX(APPLICATIONS!$D$24:$D$223,MATCH(D254,APPLICATIONS!$B$24:$B$223,0)),""))</f>
        <v/>
      </c>
      <c r="F254" s="46"/>
      <c r="G254" s="46"/>
      <c r="H254" s="44"/>
      <c r="I254" s="46"/>
      <c r="J254" s="44"/>
      <c r="K254" s="46"/>
      <c r="L254" s="46"/>
      <c r="M254" s="42" t="str">
        <f t="shared" si="6"/>
        <v/>
      </c>
      <c r="N254" s="42" t="str">
        <f t="shared" si="7"/>
        <v/>
      </c>
      <c r="O254" s="42" t="str">
        <f>IF(OR(D254="",M254=""),"",COUNTIFS($D$10:$D$309,D254,$M$10:$M$309,"&lt;"&amp;M254)+COUNTIFS($D$10:$D$309,D254,$M$10:$M$309,M254,$N$10:$N$309,"&gt;"&amp;N254)+COUNTIFS($D$10:D254,D254,$M$10:M254,M254,$N$10:N254,N254))</f>
        <v/>
      </c>
    </row>
    <row r="255" spans="1:15" ht="32.1" customHeight="1">
      <c r="A255" s="40"/>
      <c r="B255" s="43" t="s">
        <v>565</v>
      </c>
      <c r="C255" s="44"/>
      <c r="D255" s="45"/>
      <c r="E255" s="46" t="str">
        <f>IF(D255="","",IFERROR(INDEX(APPLICATIONS!$D$24:$D$223,MATCH(D255,APPLICATIONS!$B$24:$B$223,0)),""))</f>
        <v/>
      </c>
      <c r="F255" s="46"/>
      <c r="G255" s="46"/>
      <c r="H255" s="44"/>
      <c r="I255" s="46"/>
      <c r="J255" s="44"/>
      <c r="K255" s="46"/>
      <c r="L255" s="46"/>
      <c r="M255" s="42" t="str">
        <f t="shared" si="6"/>
        <v/>
      </c>
      <c r="N255" s="42" t="str">
        <f t="shared" si="7"/>
        <v/>
      </c>
      <c r="O255" s="42" t="str">
        <f>IF(OR(D255="",M255=""),"",COUNTIFS($D$10:$D$309,D255,$M$10:$M$309,"&lt;"&amp;M255)+COUNTIFS($D$10:$D$309,D255,$M$10:$M$309,M255,$N$10:$N$309,"&gt;"&amp;N255)+COUNTIFS($D$10:D255,D255,$M$10:M255,M255,$N$10:N255,N255))</f>
        <v/>
      </c>
    </row>
    <row r="256" spans="1:15" ht="32.1" customHeight="1">
      <c r="A256" s="40"/>
      <c r="B256" s="43" t="s">
        <v>566</v>
      </c>
      <c r="C256" s="44"/>
      <c r="D256" s="45"/>
      <c r="E256" s="46" t="str">
        <f>IF(D256="","",IFERROR(INDEX(APPLICATIONS!$D$24:$D$223,MATCH(D256,APPLICATIONS!$B$24:$B$223,0)),""))</f>
        <v/>
      </c>
      <c r="F256" s="46"/>
      <c r="G256" s="46"/>
      <c r="H256" s="44"/>
      <c r="I256" s="46"/>
      <c r="J256" s="44"/>
      <c r="K256" s="46"/>
      <c r="L256" s="46"/>
      <c r="M256" s="42" t="str">
        <f t="shared" si="6"/>
        <v/>
      </c>
      <c r="N256" s="42" t="str">
        <f t="shared" si="7"/>
        <v/>
      </c>
      <c r="O256" s="42" t="str">
        <f>IF(OR(D256="",M256=""),"",COUNTIFS($D$10:$D$309,D256,$M$10:$M$309,"&lt;"&amp;M256)+COUNTIFS($D$10:$D$309,D256,$M$10:$M$309,M256,$N$10:$N$309,"&gt;"&amp;N256)+COUNTIFS($D$10:D256,D256,$M$10:M256,M256,$N$10:N256,N256))</f>
        <v/>
      </c>
    </row>
    <row r="257" spans="1:15" ht="32.1" customHeight="1">
      <c r="A257" s="40"/>
      <c r="B257" s="43" t="s">
        <v>567</v>
      </c>
      <c r="C257" s="44"/>
      <c r="D257" s="45"/>
      <c r="E257" s="46" t="str">
        <f>IF(D257="","",IFERROR(INDEX(APPLICATIONS!$D$24:$D$223,MATCH(D257,APPLICATIONS!$B$24:$B$223,0)),""))</f>
        <v/>
      </c>
      <c r="F257" s="46"/>
      <c r="G257" s="46"/>
      <c r="H257" s="44"/>
      <c r="I257" s="46"/>
      <c r="J257" s="44"/>
      <c r="K257" s="46"/>
      <c r="L257" s="46"/>
      <c r="M257" s="42" t="str">
        <f t="shared" si="6"/>
        <v/>
      </c>
      <c r="N257" s="42" t="str">
        <f t="shared" si="7"/>
        <v/>
      </c>
      <c r="O257" s="42" t="str">
        <f>IF(OR(D257="",M257=""),"",COUNTIFS($D$10:$D$309,D257,$M$10:$M$309,"&lt;"&amp;M257)+COUNTIFS($D$10:$D$309,D257,$M$10:$M$309,M257,$N$10:$N$309,"&gt;"&amp;N257)+COUNTIFS($D$10:D257,D257,$M$10:M257,M257,$N$10:N257,N257))</f>
        <v/>
      </c>
    </row>
    <row r="258" spans="1:15" ht="32.1" customHeight="1">
      <c r="A258" s="40"/>
      <c r="B258" s="43" t="s">
        <v>568</v>
      </c>
      <c r="C258" s="44"/>
      <c r="D258" s="45"/>
      <c r="E258" s="46" t="str">
        <f>IF(D258="","",IFERROR(INDEX(APPLICATIONS!$D$24:$D$223,MATCH(D258,APPLICATIONS!$B$24:$B$223,0)),""))</f>
        <v/>
      </c>
      <c r="F258" s="46"/>
      <c r="G258" s="46"/>
      <c r="H258" s="44"/>
      <c r="I258" s="46"/>
      <c r="J258" s="44"/>
      <c r="K258" s="46"/>
      <c r="L258" s="46"/>
      <c r="M258" s="42" t="str">
        <f t="shared" si="6"/>
        <v/>
      </c>
      <c r="N258" s="42" t="str">
        <f t="shared" si="7"/>
        <v/>
      </c>
      <c r="O258" s="42" t="str">
        <f>IF(OR(D258="",M258=""),"",COUNTIFS($D$10:$D$309,D258,$M$10:$M$309,"&lt;"&amp;M258)+COUNTIFS($D$10:$D$309,D258,$M$10:$M$309,M258,$N$10:$N$309,"&gt;"&amp;N258)+COUNTIFS($D$10:D258,D258,$M$10:M258,M258,$N$10:N258,N258))</f>
        <v/>
      </c>
    </row>
    <row r="259" spans="1:15" ht="32.1" customHeight="1">
      <c r="A259" s="40"/>
      <c r="B259" s="43" t="s">
        <v>569</v>
      </c>
      <c r="C259" s="44"/>
      <c r="D259" s="45"/>
      <c r="E259" s="46" t="str">
        <f>IF(D259="","",IFERROR(INDEX(APPLICATIONS!$D$24:$D$223,MATCH(D259,APPLICATIONS!$B$24:$B$223,0)),""))</f>
        <v/>
      </c>
      <c r="F259" s="46"/>
      <c r="G259" s="46"/>
      <c r="H259" s="44"/>
      <c r="I259" s="46"/>
      <c r="J259" s="44"/>
      <c r="K259" s="46"/>
      <c r="L259" s="46"/>
      <c r="M259" s="42" t="str">
        <f t="shared" si="6"/>
        <v/>
      </c>
      <c r="N259" s="42" t="str">
        <f t="shared" si="7"/>
        <v/>
      </c>
      <c r="O259" s="42" t="str">
        <f>IF(OR(D259="",M259=""),"",COUNTIFS($D$10:$D$309,D259,$M$10:$M$309,"&lt;"&amp;M259)+COUNTIFS($D$10:$D$309,D259,$M$10:$M$309,M259,$N$10:$N$309,"&gt;"&amp;N259)+COUNTIFS($D$10:D259,D259,$M$10:M259,M259,$N$10:N259,N259))</f>
        <v/>
      </c>
    </row>
    <row r="260" spans="1:15" ht="32.1" customHeight="1">
      <c r="A260" s="40"/>
      <c r="B260" s="43" t="s">
        <v>570</v>
      </c>
      <c r="C260" s="44"/>
      <c r="D260" s="45"/>
      <c r="E260" s="46" t="str">
        <f>IF(D260="","",IFERROR(INDEX(APPLICATIONS!$D$24:$D$223,MATCH(D260,APPLICATIONS!$B$24:$B$223,0)),""))</f>
        <v/>
      </c>
      <c r="F260" s="46"/>
      <c r="G260" s="46"/>
      <c r="H260" s="44"/>
      <c r="I260" s="46"/>
      <c r="J260" s="44"/>
      <c r="K260" s="46"/>
      <c r="L260" s="46"/>
      <c r="M260" s="42" t="str">
        <f t="shared" si="6"/>
        <v/>
      </c>
      <c r="N260" s="42" t="str">
        <f t="shared" si="7"/>
        <v/>
      </c>
      <c r="O260" s="42" t="str">
        <f>IF(OR(D260="",M260=""),"",COUNTIFS($D$10:$D$309,D260,$M$10:$M$309,"&lt;"&amp;M260)+COUNTIFS($D$10:$D$309,D260,$M$10:$M$309,M260,$N$10:$N$309,"&gt;"&amp;N260)+COUNTIFS($D$10:D260,D260,$M$10:M260,M260,$N$10:N260,N260))</f>
        <v/>
      </c>
    </row>
    <row r="261" spans="1:15" ht="32.1" customHeight="1">
      <c r="A261" s="40"/>
      <c r="B261" s="43" t="s">
        <v>571</v>
      </c>
      <c r="C261" s="44"/>
      <c r="D261" s="45"/>
      <c r="E261" s="46" t="str">
        <f>IF(D261="","",IFERROR(INDEX(APPLICATIONS!$D$24:$D$223,MATCH(D261,APPLICATIONS!$B$24:$B$223,0)),""))</f>
        <v/>
      </c>
      <c r="F261" s="46"/>
      <c r="G261" s="46"/>
      <c r="H261" s="44"/>
      <c r="I261" s="46"/>
      <c r="J261" s="44"/>
      <c r="K261" s="46"/>
      <c r="L261" s="46"/>
      <c r="M261" s="42" t="str">
        <f t="shared" si="6"/>
        <v/>
      </c>
      <c r="N261" s="42" t="str">
        <f t="shared" si="7"/>
        <v/>
      </c>
      <c r="O261" s="42" t="str">
        <f>IF(OR(D261="",M261=""),"",COUNTIFS($D$10:$D$309,D261,$M$10:$M$309,"&lt;"&amp;M261)+COUNTIFS($D$10:$D$309,D261,$M$10:$M$309,M261,$N$10:$N$309,"&gt;"&amp;N261)+COUNTIFS($D$10:D261,D261,$M$10:M261,M261,$N$10:N261,N261))</f>
        <v/>
      </c>
    </row>
    <row r="262" spans="1:15" ht="32.1" customHeight="1">
      <c r="A262" s="40"/>
      <c r="B262" s="43" t="s">
        <v>572</v>
      </c>
      <c r="C262" s="44"/>
      <c r="D262" s="45"/>
      <c r="E262" s="46" t="str">
        <f>IF(D262="","",IFERROR(INDEX(APPLICATIONS!$D$24:$D$223,MATCH(D262,APPLICATIONS!$B$24:$B$223,0)),""))</f>
        <v/>
      </c>
      <c r="F262" s="46"/>
      <c r="G262" s="46"/>
      <c r="H262" s="44"/>
      <c r="I262" s="46"/>
      <c r="J262" s="44"/>
      <c r="K262" s="46"/>
      <c r="L262" s="46"/>
      <c r="M262" s="42" t="str">
        <f t="shared" si="6"/>
        <v/>
      </c>
      <c r="N262" s="42" t="str">
        <f t="shared" si="7"/>
        <v/>
      </c>
      <c r="O262" s="42" t="str">
        <f>IF(OR(D262="",M262=""),"",COUNTIFS($D$10:$D$309,D262,$M$10:$M$309,"&lt;"&amp;M262)+COUNTIFS($D$10:$D$309,D262,$M$10:$M$309,M262,$N$10:$N$309,"&gt;"&amp;N262)+COUNTIFS($D$10:D262,D262,$M$10:M262,M262,$N$10:N262,N262))</f>
        <v/>
      </c>
    </row>
    <row r="263" spans="1:15" ht="32.1" customHeight="1">
      <c r="A263" s="40"/>
      <c r="B263" s="43" t="s">
        <v>573</v>
      </c>
      <c r="C263" s="44"/>
      <c r="D263" s="45"/>
      <c r="E263" s="46" t="str">
        <f>IF(D263="","",IFERROR(INDEX(APPLICATIONS!$D$24:$D$223,MATCH(D263,APPLICATIONS!$B$24:$B$223,0)),""))</f>
        <v/>
      </c>
      <c r="F263" s="46"/>
      <c r="G263" s="46"/>
      <c r="H263" s="44"/>
      <c r="I263" s="46"/>
      <c r="J263" s="44"/>
      <c r="K263" s="46"/>
      <c r="L263" s="46"/>
      <c r="M263" s="42" t="str">
        <f t="shared" si="6"/>
        <v/>
      </c>
      <c r="N263" s="42" t="str">
        <f t="shared" si="7"/>
        <v/>
      </c>
      <c r="O263" s="42" t="str">
        <f>IF(OR(D263="",M263=""),"",COUNTIFS($D$10:$D$309,D263,$M$10:$M$309,"&lt;"&amp;M263)+COUNTIFS($D$10:$D$309,D263,$M$10:$M$309,M263,$N$10:$N$309,"&gt;"&amp;N263)+COUNTIFS($D$10:D263,D263,$M$10:M263,M263,$N$10:N263,N263))</f>
        <v/>
      </c>
    </row>
    <row r="264" spans="1:15" ht="32.1" customHeight="1">
      <c r="A264" s="40"/>
      <c r="B264" s="43" t="s">
        <v>574</v>
      </c>
      <c r="C264" s="44"/>
      <c r="D264" s="45"/>
      <c r="E264" s="46" t="str">
        <f>IF(D264="","",IFERROR(INDEX(APPLICATIONS!$D$24:$D$223,MATCH(D264,APPLICATIONS!$B$24:$B$223,0)),""))</f>
        <v/>
      </c>
      <c r="F264" s="46"/>
      <c r="G264" s="46"/>
      <c r="H264" s="44"/>
      <c r="I264" s="46"/>
      <c r="J264" s="44"/>
      <c r="K264" s="46"/>
      <c r="L264" s="46"/>
      <c r="M264" s="42" t="str">
        <f t="shared" si="6"/>
        <v/>
      </c>
      <c r="N264" s="42" t="str">
        <f t="shared" si="7"/>
        <v/>
      </c>
      <c r="O264" s="42" t="str">
        <f>IF(OR(D264="",M264=""),"",COUNTIFS($D$10:$D$309,D264,$M$10:$M$309,"&lt;"&amp;M264)+COUNTIFS($D$10:$D$309,D264,$M$10:$M$309,M264,$N$10:$N$309,"&gt;"&amp;N264)+COUNTIFS($D$10:D264,D264,$M$10:M264,M264,$N$10:N264,N264))</f>
        <v/>
      </c>
    </row>
    <row r="265" spans="1:15" ht="32.1" customHeight="1">
      <c r="A265" s="40"/>
      <c r="B265" s="43" t="s">
        <v>575</v>
      </c>
      <c r="C265" s="44"/>
      <c r="D265" s="45"/>
      <c r="E265" s="46" t="str">
        <f>IF(D265="","",IFERROR(INDEX(APPLICATIONS!$D$24:$D$223,MATCH(D265,APPLICATIONS!$B$24:$B$223,0)),""))</f>
        <v/>
      </c>
      <c r="F265" s="46"/>
      <c r="G265" s="46"/>
      <c r="H265" s="44"/>
      <c r="I265" s="46"/>
      <c r="J265" s="44"/>
      <c r="K265" s="46"/>
      <c r="L265" s="46"/>
      <c r="M265" s="42" t="str">
        <f t="shared" si="6"/>
        <v/>
      </c>
      <c r="N265" s="42" t="str">
        <f t="shared" si="7"/>
        <v/>
      </c>
      <c r="O265" s="42" t="str">
        <f>IF(OR(D265="",M265=""),"",COUNTIFS($D$10:$D$309,D265,$M$10:$M$309,"&lt;"&amp;M265)+COUNTIFS($D$10:$D$309,D265,$M$10:$M$309,M265,$N$10:$N$309,"&gt;"&amp;N265)+COUNTIFS($D$10:D265,D265,$M$10:M265,M265,$N$10:N265,N265))</f>
        <v/>
      </c>
    </row>
    <row r="266" spans="1:15" ht="32.1" customHeight="1">
      <c r="A266" s="40"/>
      <c r="B266" s="43" t="s">
        <v>576</v>
      </c>
      <c r="C266" s="44"/>
      <c r="D266" s="45"/>
      <c r="E266" s="46" t="str">
        <f>IF(D266="","",IFERROR(INDEX(APPLICATIONS!$D$24:$D$223,MATCH(D266,APPLICATIONS!$B$24:$B$223,0)),""))</f>
        <v/>
      </c>
      <c r="F266" s="46"/>
      <c r="G266" s="46"/>
      <c r="H266" s="44"/>
      <c r="I266" s="46"/>
      <c r="J266" s="44"/>
      <c r="K266" s="46"/>
      <c r="L266" s="46"/>
      <c r="M266" s="42" t="str">
        <f t="shared" ref="M266:M309" si="8">IF(F266="","",IF(F266="Tasks",1,IF(F266="Follow-Up",2,IF(F266="Interview",3,IF(F266="Research",4,IF(F266="Document",5,IF(F266="Offer",6,IF(F266="Schedule",7,""))))))))</f>
        <v/>
      </c>
      <c r="N266" s="42" t="str">
        <f t="shared" ref="N266:N309" si="9">IF(D266="","",IF(H266="",IF(C266="",0,C266),H266))</f>
        <v/>
      </c>
      <c r="O266" s="42" t="str">
        <f>IF(OR(D266="",M266=""),"",COUNTIFS($D$10:$D$309,D266,$M$10:$M$309,"&lt;"&amp;M266)+COUNTIFS($D$10:$D$309,D266,$M$10:$M$309,M266,$N$10:$N$309,"&gt;"&amp;N266)+COUNTIFS($D$10:D266,D266,$M$10:M266,M266,$N$10:N266,N266))</f>
        <v/>
      </c>
    </row>
    <row r="267" spans="1:15" ht="32.1" customHeight="1">
      <c r="A267" s="40"/>
      <c r="B267" s="43" t="s">
        <v>577</v>
      </c>
      <c r="C267" s="44"/>
      <c r="D267" s="45"/>
      <c r="E267" s="46" t="str">
        <f>IF(D267="","",IFERROR(INDEX(APPLICATIONS!$D$24:$D$223,MATCH(D267,APPLICATIONS!$B$24:$B$223,0)),""))</f>
        <v/>
      </c>
      <c r="F267" s="46"/>
      <c r="G267" s="46"/>
      <c r="H267" s="44"/>
      <c r="I267" s="46"/>
      <c r="J267" s="44"/>
      <c r="K267" s="46"/>
      <c r="L267" s="46"/>
      <c r="M267" s="42" t="str">
        <f t="shared" si="8"/>
        <v/>
      </c>
      <c r="N267" s="42" t="str">
        <f t="shared" si="9"/>
        <v/>
      </c>
      <c r="O267" s="42" t="str">
        <f>IF(OR(D267="",M267=""),"",COUNTIFS($D$10:$D$309,D267,$M$10:$M$309,"&lt;"&amp;M267)+COUNTIFS($D$10:$D$309,D267,$M$10:$M$309,M267,$N$10:$N$309,"&gt;"&amp;N267)+COUNTIFS($D$10:D267,D267,$M$10:M267,M267,$N$10:N267,N267))</f>
        <v/>
      </c>
    </row>
    <row r="268" spans="1:15" ht="32.1" customHeight="1">
      <c r="A268" s="40"/>
      <c r="B268" s="43" t="s">
        <v>578</v>
      </c>
      <c r="C268" s="44"/>
      <c r="D268" s="45"/>
      <c r="E268" s="46" t="str">
        <f>IF(D268="","",IFERROR(INDEX(APPLICATIONS!$D$24:$D$223,MATCH(D268,APPLICATIONS!$B$24:$B$223,0)),""))</f>
        <v/>
      </c>
      <c r="F268" s="46"/>
      <c r="G268" s="46"/>
      <c r="H268" s="44"/>
      <c r="I268" s="46"/>
      <c r="J268" s="44"/>
      <c r="K268" s="46"/>
      <c r="L268" s="46"/>
      <c r="M268" s="42" t="str">
        <f t="shared" si="8"/>
        <v/>
      </c>
      <c r="N268" s="42" t="str">
        <f t="shared" si="9"/>
        <v/>
      </c>
      <c r="O268" s="42" t="str">
        <f>IF(OR(D268="",M268=""),"",COUNTIFS($D$10:$D$309,D268,$M$10:$M$309,"&lt;"&amp;M268)+COUNTIFS($D$10:$D$309,D268,$M$10:$M$309,M268,$N$10:$N$309,"&gt;"&amp;N268)+COUNTIFS($D$10:D268,D268,$M$10:M268,M268,$N$10:N268,N268))</f>
        <v/>
      </c>
    </row>
    <row r="269" spans="1:15" ht="32.1" customHeight="1">
      <c r="A269" s="40"/>
      <c r="B269" s="43" t="s">
        <v>579</v>
      </c>
      <c r="C269" s="44"/>
      <c r="D269" s="45"/>
      <c r="E269" s="46" t="str">
        <f>IF(D269="","",IFERROR(INDEX(APPLICATIONS!$D$24:$D$223,MATCH(D269,APPLICATIONS!$B$24:$B$223,0)),""))</f>
        <v/>
      </c>
      <c r="F269" s="46"/>
      <c r="G269" s="46"/>
      <c r="H269" s="44"/>
      <c r="I269" s="46"/>
      <c r="J269" s="44"/>
      <c r="K269" s="46"/>
      <c r="L269" s="46"/>
      <c r="M269" s="42" t="str">
        <f t="shared" si="8"/>
        <v/>
      </c>
      <c r="N269" s="42" t="str">
        <f t="shared" si="9"/>
        <v/>
      </c>
      <c r="O269" s="42" t="str">
        <f>IF(OR(D269="",M269=""),"",COUNTIFS($D$10:$D$309,D269,$M$10:$M$309,"&lt;"&amp;M269)+COUNTIFS($D$10:$D$309,D269,$M$10:$M$309,M269,$N$10:$N$309,"&gt;"&amp;N269)+COUNTIFS($D$10:D269,D269,$M$10:M269,M269,$N$10:N269,N269))</f>
        <v/>
      </c>
    </row>
    <row r="270" spans="1:15" ht="32.1" customHeight="1">
      <c r="A270" s="40"/>
      <c r="B270" s="43" t="s">
        <v>580</v>
      </c>
      <c r="C270" s="44"/>
      <c r="D270" s="45"/>
      <c r="E270" s="46" t="str">
        <f>IF(D270="","",IFERROR(INDEX(APPLICATIONS!$D$24:$D$223,MATCH(D270,APPLICATIONS!$B$24:$B$223,0)),""))</f>
        <v/>
      </c>
      <c r="F270" s="46"/>
      <c r="G270" s="46"/>
      <c r="H270" s="44"/>
      <c r="I270" s="46"/>
      <c r="J270" s="44"/>
      <c r="K270" s="46"/>
      <c r="L270" s="46"/>
      <c r="M270" s="42" t="str">
        <f t="shared" si="8"/>
        <v/>
      </c>
      <c r="N270" s="42" t="str">
        <f t="shared" si="9"/>
        <v/>
      </c>
      <c r="O270" s="42" t="str">
        <f>IF(OR(D270="",M270=""),"",COUNTIFS($D$10:$D$309,D270,$M$10:$M$309,"&lt;"&amp;M270)+COUNTIFS($D$10:$D$309,D270,$M$10:$M$309,M270,$N$10:$N$309,"&gt;"&amp;N270)+COUNTIFS($D$10:D270,D270,$M$10:M270,M270,$N$10:N270,N270))</f>
        <v/>
      </c>
    </row>
    <row r="271" spans="1:15" ht="32.1" customHeight="1">
      <c r="A271" s="40"/>
      <c r="B271" s="43" t="s">
        <v>581</v>
      </c>
      <c r="C271" s="44"/>
      <c r="D271" s="45"/>
      <c r="E271" s="46" t="str">
        <f>IF(D271="","",IFERROR(INDEX(APPLICATIONS!$D$24:$D$223,MATCH(D271,APPLICATIONS!$B$24:$B$223,0)),""))</f>
        <v/>
      </c>
      <c r="F271" s="46"/>
      <c r="G271" s="46"/>
      <c r="H271" s="44"/>
      <c r="I271" s="46"/>
      <c r="J271" s="44"/>
      <c r="K271" s="46"/>
      <c r="L271" s="46"/>
      <c r="M271" s="42" t="str">
        <f t="shared" si="8"/>
        <v/>
      </c>
      <c r="N271" s="42" t="str">
        <f t="shared" si="9"/>
        <v/>
      </c>
      <c r="O271" s="42" t="str">
        <f>IF(OR(D271="",M271=""),"",COUNTIFS($D$10:$D$309,D271,$M$10:$M$309,"&lt;"&amp;M271)+COUNTIFS($D$10:$D$309,D271,$M$10:$M$309,M271,$N$10:$N$309,"&gt;"&amp;N271)+COUNTIFS($D$10:D271,D271,$M$10:M271,M271,$N$10:N271,N271))</f>
        <v/>
      </c>
    </row>
    <row r="272" spans="1:15" ht="32.1" customHeight="1">
      <c r="A272" s="40"/>
      <c r="B272" s="43" t="s">
        <v>582</v>
      </c>
      <c r="C272" s="44"/>
      <c r="D272" s="45"/>
      <c r="E272" s="46" t="str">
        <f>IF(D272="","",IFERROR(INDEX(APPLICATIONS!$D$24:$D$223,MATCH(D272,APPLICATIONS!$B$24:$B$223,0)),""))</f>
        <v/>
      </c>
      <c r="F272" s="46"/>
      <c r="G272" s="46"/>
      <c r="H272" s="44"/>
      <c r="I272" s="46"/>
      <c r="J272" s="44"/>
      <c r="K272" s="46"/>
      <c r="L272" s="46"/>
      <c r="M272" s="42" t="str">
        <f t="shared" si="8"/>
        <v/>
      </c>
      <c r="N272" s="42" t="str">
        <f t="shared" si="9"/>
        <v/>
      </c>
      <c r="O272" s="42" t="str">
        <f>IF(OR(D272="",M272=""),"",COUNTIFS($D$10:$D$309,D272,$M$10:$M$309,"&lt;"&amp;M272)+COUNTIFS($D$10:$D$309,D272,$M$10:$M$309,M272,$N$10:$N$309,"&gt;"&amp;N272)+COUNTIFS($D$10:D272,D272,$M$10:M272,M272,$N$10:N272,N272))</f>
        <v/>
      </c>
    </row>
    <row r="273" spans="1:15" ht="32.1" customHeight="1">
      <c r="A273" s="40"/>
      <c r="B273" s="43" t="s">
        <v>583</v>
      </c>
      <c r="C273" s="44"/>
      <c r="D273" s="45"/>
      <c r="E273" s="46" t="str">
        <f>IF(D273="","",IFERROR(INDEX(APPLICATIONS!$D$24:$D$223,MATCH(D273,APPLICATIONS!$B$24:$B$223,0)),""))</f>
        <v/>
      </c>
      <c r="F273" s="46"/>
      <c r="G273" s="46"/>
      <c r="H273" s="44"/>
      <c r="I273" s="46"/>
      <c r="J273" s="44"/>
      <c r="K273" s="46"/>
      <c r="L273" s="46"/>
      <c r="M273" s="42" t="str">
        <f t="shared" si="8"/>
        <v/>
      </c>
      <c r="N273" s="42" t="str">
        <f t="shared" si="9"/>
        <v/>
      </c>
      <c r="O273" s="42" t="str">
        <f>IF(OR(D273="",M273=""),"",COUNTIFS($D$10:$D$309,D273,$M$10:$M$309,"&lt;"&amp;M273)+COUNTIFS($D$10:$D$309,D273,$M$10:$M$309,M273,$N$10:$N$309,"&gt;"&amp;N273)+COUNTIFS($D$10:D273,D273,$M$10:M273,M273,$N$10:N273,N273))</f>
        <v/>
      </c>
    </row>
    <row r="274" spans="1:15" ht="32.1" customHeight="1">
      <c r="A274" s="40"/>
      <c r="B274" s="43" t="s">
        <v>584</v>
      </c>
      <c r="C274" s="44"/>
      <c r="D274" s="45"/>
      <c r="E274" s="46" t="str">
        <f>IF(D274="","",IFERROR(INDEX(APPLICATIONS!$D$24:$D$223,MATCH(D274,APPLICATIONS!$B$24:$B$223,0)),""))</f>
        <v/>
      </c>
      <c r="F274" s="46"/>
      <c r="G274" s="46"/>
      <c r="H274" s="44"/>
      <c r="I274" s="46"/>
      <c r="J274" s="44"/>
      <c r="K274" s="46"/>
      <c r="L274" s="46"/>
      <c r="M274" s="42" t="str">
        <f t="shared" si="8"/>
        <v/>
      </c>
      <c r="N274" s="42" t="str">
        <f t="shared" si="9"/>
        <v/>
      </c>
      <c r="O274" s="42" t="str">
        <f>IF(OR(D274="",M274=""),"",COUNTIFS($D$10:$D$309,D274,$M$10:$M$309,"&lt;"&amp;M274)+COUNTIFS($D$10:$D$309,D274,$M$10:$M$309,M274,$N$10:$N$309,"&gt;"&amp;N274)+COUNTIFS($D$10:D274,D274,$M$10:M274,M274,$N$10:N274,N274))</f>
        <v/>
      </c>
    </row>
    <row r="275" spans="1:15" ht="32.1" customHeight="1">
      <c r="A275" s="40"/>
      <c r="B275" s="43" t="s">
        <v>585</v>
      </c>
      <c r="C275" s="44"/>
      <c r="D275" s="45"/>
      <c r="E275" s="46" t="str">
        <f>IF(D275="","",IFERROR(INDEX(APPLICATIONS!$D$24:$D$223,MATCH(D275,APPLICATIONS!$B$24:$B$223,0)),""))</f>
        <v/>
      </c>
      <c r="F275" s="46"/>
      <c r="G275" s="46"/>
      <c r="H275" s="44"/>
      <c r="I275" s="46"/>
      <c r="J275" s="44"/>
      <c r="K275" s="46"/>
      <c r="L275" s="46"/>
      <c r="M275" s="42" t="str">
        <f t="shared" si="8"/>
        <v/>
      </c>
      <c r="N275" s="42" t="str">
        <f t="shared" si="9"/>
        <v/>
      </c>
      <c r="O275" s="42" t="str">
        <f>IF(OR(D275="",M275=""),"",COUNTIFS($D$10:$D$309,D275,$M$10:$M$309,"&lt;"&amp;M275)+COUNTIFS($D$10:$D$309,D275,$M$10:$M$309,M275,$N$10:$N$309,"&gt;"&amp;N275)+COUNTIFS($D$10:D275,D275,$M$10:M275,M275,$N$10:N275,N275))</f>
        <v/>
      </c>
    </row>
    <row r="276" spans="1:15" ht="32.1" customHeight="1">
      <c r="A276" s="40"/>
      <c r="B276" s="43" t="s">
        <v>586</v>
      </c>
      <c r="C276" s="44"/>
      <c r="D276" s="45"/>
      <c r="E276" s="46" t="str">
        <f>IF(D276="","",IFERROR(INDEX(APPLICATIONS!$D$24:$D$223,MATCH(D276,APPLICATIONS!$B$24:$B$223,0)),""))</f>
        <v/>
      </c>
      <c r="F276" s="46"/>
      <c r="G276" s="46"/>
      <c r="H276" s="44"/>
      <c r="I276" s="46"/>
      <c r="J276" s="44"/>
      <c r="K276" s="46"/>
      <c r="L276" s="46"/>
      <c r="M276" s="42" t="str">
        <f t="shared" si="8"/>
        <v/>
      </c>
      <c r="N276" s="42" t="str">
        <f t="shared" si="9"/>
        <v/>
      </c>
      <c r="O276" s="42" t="str">
        <f>IF(OR(D276="",M276=""),"",COUNTIFS($D$10:$D$309,D276,$M$10:$M$309,"&lt;"&amp;M276)+COUNTIFS($D$10:$D$309,D276,$M$10:$M$309,M276,$N$10:$N$309,"&gt;"&amp;N276)+COUNTIFS($D$10:D276,D276,$M$10:M276,M276,$N$10:N276,N276))</f>
        <v/>
      </c>
    </row>
    <row r="277" spans="1:15" ht="32.1" customHeight="1">
      <c r="A277" s="40"/>
      <c r="B277" s="43" t="s">
        <v>587</v>
      </c>
      <c r="C277" s="44"/>
      <c r="D277" s="45"/>
      <c r="E277" s="46" t="str">
        <f>IF(D277="","",IFERROR(INDEX(APPLICATIONS!$D$24:$D$223,MATCH(D277,APPLICATIONS!$B$24:$B$223,0)),""))</f>
        <v/>
      </c>
      <c r="F277" s="46"/>
      <c r="G277" s="46"/>
      <c r="H277" s="44"/>
      <c r="I277" s="46"/>
      <c r="J277" s="44"/>
      <c r="K277" s="46"/>
      <c r="L277" s="46"/>
      <c r="M277" s="42" t="str">
        <f t="shared" si="8"/>
        <v/>
      </c>
      <c r="N277" s="42" t="str">
        <f t="shared" si="9"/>
        <v/>
      </c>
      <c r="O277" s="42" t="str">
        <f>IF(OR(D277="",M277=""),"",COUNTIFS($D$10:$D$309,D277,$M$10:$M$309,"&lt;"&amp;M277)+COUNTIFS($D$10:$D$309,D277,$M$10:$M$309,M277,$N$10:$N$309,"&gt;"&amp;N277)+COUNTIFS($D$10:D277,D277,$M$10:M277,M277,$N$10:N277,N277))</f>
        <v/>
      </c>
    </row>
    <row r="278" spans="1:15" ht="32.1" customHeight="1">
      <c r="A278" s="40"/>
      <c r="B278" s="43" t="s">
        <v>588</v>
      </c>
      <c r="C278" s="44"/>
      <c r="D278" s="45"/>
      <c r="E278" s="46" t="str">
        <f>IF(D278="","",IFERROR(INDEX(APPLICATIONS!$D$24:$D$223,MATCH(D278,APPLICATIONS!$B$24:$B$223,0)),""))</f>
        <v/>
      </c>
      <c r="F278" s="46"/>
      <c r="G278" s="46"/>
      <c r="H278" s="44"/>
      <c r="I278" s="46"/>
      <c r="J278" s="44"/>
      <c r="K278" s="46"/>
      <c r="L278" s="46"/>
      <c r="M278" s="42" t="str">
        <f t="shared" si="8"/>
        <v/>
      </c>
      <c r="N278" s="42" t="str">
        <f t="shared" si="9"/>
        <v/>
      </c>
      <c r="O278" s="42" t="str">
        <f>IF(OR(D278="",M278=""),"",COUNTIFS($D$10:$D$309,D278,$M$10:$M$309,"&lt;"&amp;M278)+COUNTIFS($D$10:$D$309,D278,$M$10:$M$309,M278,$N$10:$N$309,"&gt;"&amp;N278)+COUNTIFS($D$10:D278,D278,$M$10:M278,M278,$N$10:N278,N278))</f>
        <v/>
      </c>
    </row>
    <row r="279" spans="1:15" ht="32.1" customHeight="1">
      <c r="A279" s="40"/>
      <c r="B279" s="43" t="s">
        <v>589</v>
      </c>
      <c r="C279" s="44"/>
      <c r="D279" s="45"/>
      <c r="E279" s="46" t="str">
        <f>IF(D279="","",IFERROR(INDEX(APPLICATIONS!$D$24:$D$223,MATCH(D279,APPLICATIONS!$B$24:$B$223,0)),""))</f>
        <v/>
      </c>
      <c r="F279" s="46"/>
      <c r="G279" s="46"/>
      <c r="H279" s="44"/>
      <c r="I279" s="46"/>
      <c r="J279" s="44"/>
      <c r="K279" s="46"/>
      <c r="L279" s="46"/>
      <c r="M279" s="42" t="str">
        <f t="shared" si="8"/>
        <v/>
      </c>
      <c r="N279" s="42" t="str">
        <f t="shared" si="9"/>
        <v/>
      </c>
      <c r="O279" s="42" t="str">
        <f>IF(OR(D279="",M279=""),"",COUNTIFS($D$10:$D$309,D279,$M$10:$M$309,"&lt;"&amp;M279)+COUNTIFS($D$10:$D$309,D279,$M$10:$M$309,M279,$N$10:$N$309,"&gt;"&amp;N279)+COUNTIFS($D$10:D279,D279,$M$10:M279,M279,$N$10:N279,N279))</f>
        <v/>
      </c>
    </row>
    <row r="280" spans="1:15" ht="32.1" customHeight="1">
      <c r="A280" s="40"/>
      <c r="B280" s="43" t="s">
        <v>590</v>
      </c>
      <c r="C280" s="44"/>
      <c r="D280" s="45"/>
      <c r="E280" s="46" t="str">
        <f>IF(D280="","",IFERROR(INDEX(APPLICATIONS!$D$24:$D$223,MATCH(D280,APPLICATIONS!$B$24:$B$223,0)),""))</f>
        <v/>
      </c>
      <c r="F280" s="46"/>
      <c r="G280" s="46"/>
      <c r="H280" s="44"/>
      <c r="I280" s="46"/>
      <c r="J280" s="44"/>
      <c r="K280" s="46"/>
      <c r="L280" s="46"/>
      <c r="M280" s="42" t="str">
        <f t="shared" si="8"/>
        <v/>
      </c>
      <c r="N280" s="42" t="str">
        <f t="shared" si="9"/>
        <v/>
      </c>
      <c r="O280" s="42" t="str">
        <f>IF(OR(D280="",M280=""),"",COUNTIFS($D$10:$D$309,D280,$M$10:$M$309,"&lt;"&amp;M280)+COUNTIFS($D$10:$D$309,D280,$M$10:$M$309,M280,$N$10:$N$309,"&gt;"&amp;N280)+COUNTIFS($D$10:D280,D280,$M$10:M280,M280,$N$10:N280,N280))</f>
        <v/>
      </c>
    </row>
    <row r="281" spans="1:15" ht="32.1" customHeight="1">
      <c r="A281" s="40"/>
      <c r="B281" s="43" t="s">
        <v>591</v>
      </c>
      <c r="C281" s="44"/>
      <c r="D281" s="45"/>
      <c r="E281" s="46" t="str">
        <f>IF(D281="","",IFERROR(INDEX(APPLICATIONS!$D$24:$D$223,MATCH(D281,APPLICATIONS!$B$24:$B$223,0)),""))</f>
        <v/>
      </c>
      <c r="F281" s="46"/>
      <c r="G281" s="46"/>
      <c r="H281" s="44"/>
      <c r="I281" s="46"/>
      <c r="J281" s="44"/>
      <c r="K281" s="46"/>
      <c r="L281" s="46"/>
      <c r="M281" s="42" t="str">
        <f t="shared" si="8"/>
        <v/>
      </c>
      <c r="N281" s="42" t="str">
        <f t="shared" si="9"/>
        <v/>
      </c>
      <c r="O281" s="42" t="str">
        <f>IF(OR(D281="",M281=""),"",COUNTIFS($D$10:$D$309,D281,$M$10:$M$309,"&lt;"&amp;M281)+COUNTIFS($D$10:$D$309,D281,$M$10:$M$309,M281,$N$10:$N$309,"&gt;"&amp;N281)+COUNTIFS($D$10:D281,D281,$M$10:M281,M281,$N$10:N281,N281))</f>
        <v/>
      </c>
    </row>
    <row r="282" spans="1:15" ht="32.1" customHeight="1">
      <c r="A282" s="40"/>
      <c r="B282" s="43" t="s">
        <v>592</v>
      </c>
      <c r="C282" s="44"/>
      <c r="D282" s="45"/>
      <c r="E282" s="46" t="str">
        <f>IF(D282="","",IFERROR(INDEX(APPLICATIONS!$D$24:$D$223,MATCH(D282,APPLICATIONS!$B$24:$B$223,0)),""))</f>
        <v/>
      </c>
      <c r="F282" s="46"/>
      <c r="G282" s="46"/>
      <c r="H282" s="44"/>
      <c r="I282" s="46"/>
      <c r="J282" s="44"/>
      <c r="K282" s="46"/>
      <c r="L282" s="46"/>
      <c r="M282" s="42" t="str">
        <f t="shared" si="8"/>
        <v/>
      </c>
      <c r="N282" s="42" t="str">
        <f t="shared" si="9"/>
        <v/>
      </c>
      <c r="O282" s="42" t="str">
        <f>IF(OR(D282="",M282=""),"",COUNTIFS($D$10:$D$309,D282,$M$10:$M$309,"&lt;"&amp;M282)+COUNTIFS($D$10:$D$309,D282,$M$10:$M$309,M282,$N$10:$N$309,"&gt;"&amp;N282)+COUNTIFS($D$10:D282,D282,$M$10:M282,M282,$N$10:N282,N282))</f>
        <v/>
      </c>
    </row>
    <row r="283" spans="1:15" ht="32.1" customHeight="1">
      <c r="A283" s="40"/>
      <c r="B283" s="43" t="s">
        <v>593</v>
      </c>
      <c r="C283" s="44"/>
      <c r="D283" s="45"/>
      <c r="E283" s="46" t="str">
        <f>IF(D283="","",IFERROR(INDEX(APPLICATIONS!$D$24:$D$223,MATCH(D283,APPLICATIONS!$B$24:$B$223,0)),""))</f>
        <v/>
      </c>
      <c r="F283" s="46"/>
      <c r="G283" s="46"/>
      <c r="H283" s="44"/>
      <c r="I283" s="46"/>
      <c r="J283" s="44"/>
      <c r="K283" s="46"/>
      <c r="L283" s="46"/>
      <c r="M283" s="42" t="str">
        <f t="shared" si="8"/>
        <v/>
      </c>
      <c r="N283" s="42" t="str">
        <f t="shared" si="9"/>
        <v/>
      </c>
      <c r="O283" s="42" t="str">
        <f>IF(OR(D283="",M283=""),"",COUNTIFS($D$10:$D$309,D283,$M$10:$M$309,"&lt;"&amp;M283)+COUNTIFS($D$10:$D$309,D283,$M$10:$M$309,M283,$N$10:$N$309,"&gt;"&amp;N283)+COUNTIFS($D$10:D283,D283,$M$10:M283,M283,$N$10:N283,N283))</f>
        <v/>
      </c>
    </row>
    <row r="284" spans="1:15" ht="32.1" customHeight="1">
      <c r="A284" s="40"/>
      <c r="B284" s="43" t="s">
        <v>594</v>
      </c>
      <c r="C284" s="44"/>
      <c r="D284" s="45"/>
      <c r="E284" s="46" t="str">
        <f>IF(D284="","",IFERROR(INDEX(APPLICATIONS!$D$24:$D$223,MATCH(D284,APPLICATIONS!$B$24:$B$223,0)),""))</f>
        <v/>
      </c>
      <c r="F284" s="46"/>
      <c r="G284" s="46"/>
      <c r="H284" s="44"/>
      <c r="I284" s="46"/>
      <c r="J284" s="44"/>
      <c r="K284" s="46"/>
      <c r="L284" s="46"/>
      <c r="M284" s="42" t="str">
        <f t="shared" si="8"/>
        <v/>
      </c>
      <c r="N284" s="42" t="str">
        <f t="shared" si="9"/>
        <v/>
      </c>
      <c r="O284" s="42" t="str">
        <f>IF(OR(D284="",M284=""),"",COUNTIFS($D$10:$D$309,D284,$M$10:$M$309,"&lt;"&amp;M284)+COUNTIFS($D$10:$D$309,D284,$M$10:$M$309,M284,$N$10:$N$309,"&gt;"&amp;N284)+COUNTIFS($D$10:D284,D284,$M$10:M284,M284,$N$10:N284,N284))</f>
        <v/>
      </c>
    </row>
    <row r="285" spans="1:15" ht="32.1" customHeight="1">
      <c r="A285" s="40"/>
      <c r="B285" s="43" t="s">
        <v>595</v>
      </c>
      <c r="C285" s="44"/>
      <c r="D285" s="45"/>
      <c r="E285" s="46" t="str">
        <f>IF(D285="","",IFERROR(INDEX(APPLICATIONS!$D$24:$D$223,MATCH(D285,APPLICATIONS!$B$24:$B$223,0)),""))</f>
        <v/>
      </c>
      <c r="F285" s="46"/>
      <c r="G285" s="46"/>
      <c r="H285" s="44"/>
      <c r="I285" s="46"/>
      <c r="J285" s="44"/>
      <c r="K285" s="46"/>
      <c r="L285" s="46"/>
      <c r="M285" s="42" t="str">
        <f t="shared" si="8"/>
        <v/>
      </c>
      <c r="N285" s="42" t="str">
        <f t="shared" si="9"/>
        <v/>
      </c>
      <c r="O285" s="42" t="str">
        <f>IF(OR(D285="",M285=""),"",COUNTIFS($D$10:$D$309,D285,$M$10:$M$309,"&lt;"&amp;M285)+COUNTIFS($D$10:$D$309,D285,$M$10:$M$309,M285,$N$10:$N$309,"&gt;"&amp;N285)+COUNTIFS($D$10:D285,D285,$M$10:M285,M285,$N$10:N285,N285))</f>
        <v/>
      </c>
    </row>
    <row r="286" spans="1:15" ht="32.1" customHeight="1">
      <c r="A286" s="40"/>
      <c r="B286" s="43" t="s">
        <v>596</v>
      </c>
      <c r="C286" s="44"/>
      <c r="D286" s="45"/>
      <c r="E286" s="46" t="str">
        <f>IF(D286="","",IFERROR(INDEX(APPLICATIONS!$D$24:$D$223,MATCH(D286,APPLICATIONS!$B$24:$B$223,0)),""))</f>
        <v/>
      </c>
      <c r="F286" s="46"/>
      <c r="G286" s="46"/>
      <c r="H286" s="44"/>
      <c r="I286" s="46"/>
      <c r="J286" s="44"/>
      <c r="K286" s="46"/>
      <c r="L286" s="46"/>
      <c r="M286" s="42" t="str">
        <f t="shared" si="8"/>
        <v/>
      </c>
      <c r="N286" s="42" t="str">
        <f t="shared" si="9"/>
        <v/>
      </c>
      <c r="O286" s="42" t="str">
        <f>IF(OR(D286="",M286=""),"",COUNTIFS($D$10:$D$309,D286,$M$10:$M$309,"&lt;"&amp;M286)+COUNTIFS($D$10:$D$309,D286,$M$10:$M$309,M286,$N$10:$N$309,"&gt;"&amp;N286)+COUNTIFS($D$10:D286,D286,$M$10:M286,M286,$N$10:N286,N286))</f>
        <v/>
      </c>
    </row>
    <row r="287" spans="1:15" ht="32.1" customHeight="1">
      <c r="A287" s="40"/>
      <c r="B287" s="43" t="s">
        <v>597</v>
      </c>
      <c r="C287" s="44"/>
      <c r="D287" s="45"/>
      <c r="E287" s="46" t="str">
        <f>IF(D287="","",IFERROR(INDEX(APPLICATIONS!$D$24:$D$223,MATCH(D287,APPLICATIONS!$B$24:$B$223,0)),""))</f>
        <v/>
      </c>
      <c r="F287" s="46"/>
      <c r="G287" s="46"/>
      <c r="H287" s="44"/>
      <c r="I287" s="46"/>
      <c r="J287" s="44"/>
      <c r="K287" s="46"/>
      <c r="L287" s="46"/>
      <c r="M287" s="42" t="str">
        <f t="shared" si="8"/>
        <v/>
      </c>
      <c r="N287" s="42" t="str">
        <f t="shared" si="9"/>
        <v/>
      </c>
      <c r="O287" s="42" t="str">
        <f>IF(OR(D287="",M287=""),"",COUNTIFS($D$10:$D$309,D287,$M$10:$M$309,"&lt;"&amp;M287)+COUNTIFS($D$10:$D$309,D287,$M$10:$M$309,M287,$N$10:$N$309,"&gt;"&amp;N287)+COUNTIFS($D$10:D287,D287,$M$10:M287,M287,$N$10:N287,N287))</f>
        <v/>
      </c>
    </row>
    <row r="288" spans="1:15" ht="32.1" customHeight="1">
      <c r="A288" s="40"/>
      <c r="B288" s="43" t="s">
        <v>598</v>
      </c>
      <c r="C288" s="44"/>
      <c r="D288" s="45"/>
      <c r="E288" s="46" t="str">
        <f>IF(D288="","",IFERROR(INDEX(APPLICATIONS!$D$24:$D$223,MATCH(D288,APPLICATIONS!$B$24:$B$223,0)),""))</f>
        <v/>
      </c>
      <c r="F288" s="46"/>
      <c r="G288" s="46"/>
      <c r="H288" s="44"/>
      <c r="I288" s="46"/>
      <c r="J288" s="44"/>
      <c r="K288" s="46"/>
      <c r="L288" s="46"/>
      <c r="M288" s="42" t="str">
        <f t="shared" si="8"/>
        <v/>
      </c>
      <c r="N288" s="42" t="str">
        <f t="shared" si="9"/>
        <v/>
      </c>
      <c r="O288" s="42" t="str">
        <f>IF(OR(D288="",M288=""),"",COUNTIFS($D$10:$D$309,D288,$M$10:$M$309,"&lt;"&amp;M288)+COUNTIFS($D$10:$D$309,D288,$M$10:$M$309,M288,$N$10:$N$309,"&gt;"&amp;N288)+COUNTIFS($D$10:D288,D288,$M$10:M288,M288,$N$10:N288,N288))</f>
        <v/>
      </c>
    </row>
    <row r="289" spans="1:15" ht="32.1" customHeight="1">
      <c r="A289" s="40"/>
      <c r="B289" s="43" t="s">
        <v>599</v>
      </c>
      <c r="C289" s="44"/>
      <c r="D289" s="45"/>
      <c r="E289" s="46" t="str">
        <f>IF(D289="","",IFERROR(INDEX(APPLICATIONS!$D$24:$D$223,MATCH(D289,APPLICATIONS!$B$24:$B$223,0)),""))</f>
        <v/>
      </c>
      <c r="F289" s="46"/>
      <c r="G289" s="46"/>
      <c r="H289" s="44"/>
      <c r="I289" s="46"/>
      <c r="J289" s="44"/>
      <c r="K289" s="46"/>
      <c r="L289" s="46"/>
      <c r="M289" s="42" t="str">
        <f t="shared" si="8"/>
        <v/>
      </c>
      <c r="N289" s="42" t="str">
        <f t="shared" si="9"/>
        <v/>
      </c>
      <c r="O289" s="42" t="str">
        <f>IF(OR(D289="",M289=""),"",COUNTIFS($D$10:$D$309,D289,$M$10:$M$309,"&lt;"&amp;M289)+COUNTIFS($D$10:$D$309,D289,$M$10:$M$309,M289,$N$10:$N$309,"&gt;"&amp;N289)+COUNTIFS($D$10:D289,D289,$M$10:M289,M289,$N$10:N289,N289))</f>
        <v/>
      </c>
    </row>
    <row r="290" spans="1:15" ht="32.1" customHeight="1">
      <c r="A290" s="40"/>
      <c r="B290" s="43" t="s">
        <v>600</v>
      </c>
      <c r="C290" s="44"/>
      <c r="D290" s="45"/>
      <c r="E290" s="46" t="str">
        <f>IF(D290="","",IFERROR(INDEX(APPLICATIONS!$D$24:$D$223,MATCH(D290,APPLICATIONS!$B$24:$B$223,0)),""))</f>
        <v/>
      </c>
      <c r="F290" s="46"/>
      <c r="G290" s="46"/>
      <c r="H290" s="44"/>
      <c r="I290" s="46"/>
      <c r="J290" s="44"/>
      <c r="K290" s="46"/>
      <c r="L290" s="46"/>
      <c r="M290" s="42" t="str">
        <f t="shared" si="8"/>
        <v/>
      </c>
      <c r="N290" s="42" t="str">
        <f t="shared" si="9"/>
        <v/>
      </c>
      <c r="O290" s="42" t="str">
        <f>IF(OR(D290="",M290=""),"",COUNTIFS($D$10:$D$309,D290,$M$10:$M$309,"&lt;"&amp;M290)+COUNTIFS($D$10:$D$309,D290,$M$10:$M$309,M290,$N$10:$N$309,"&gt;"&amp;N290)+COUNTIFS($D$10:D290,D290,$M$10:M290,M290,$N$10:N290,N290))</f>
        <v/>
      </c>
    </row>
    <row r="291" spans="1:15" ht="32.1" customHeight="1">
      <c r="A291" s="40"/>
      <c r="B291" s="43" t="s">
        <v>601</v>
      </c>
      <c r="C291" s="44"/>
      <c r="D291" s="45"/>
      <c r="E291" s="46" t="str">
        <f>IF(D291="","",IFERROR(INDEX(APPLICATIONS!$D$24:$D$223,MATCH(D291,APPLICATIONS!$B$24:$B$223,0)),""))</f>
        <v/>
      </c>
      <c r="F291" s="46"/>
      <c r="G291" s="46"/>
      <c r="H291" s="44"/>
      <c r="I291" s="46"/>
      <c r="J291" s="44"/>
      <c r="K291" s="46"/>
      <c r="L291" s="46"/>
      <c r="M291" s="42" t="str">
        <f t="shared" si="8"/>
        <v/>
      </c>
      <c r="N291" s="42" t="str">
        <f t="shared" si="9"/>
        <v/>
      </c>
      <c r="O291" s="42" t="str">
        <f>IF(OR(D291="",M291=""),"",COUNTIFS($D$10:$D$309,D291,$M$10:$M$309,"&lt;"&amp;M291)+COUNTIFS($D$10:$D$309,D291,$M$10:$M$309,M291,$N$10:$N$309,"&gt;"&amp;N291)+COUNTIFS($D$10:D291,D291,$M$10:M291,M291,$N$10:N291,N291))</f>
        <v/>
      </c>
    </row>
    <row r="292" spans="1:15" ht="32.1" customHeight="1">
      <c r="A292" s="40"/>
      <c r="B292" s="43" t="s">
        <v>602</v>
      </c>
      <c r="C292" s="44"/>
      <c r="D292" s="45"/>
      <c r="E292" s="46" t="str">
        <f>IF(D292="","",IFERROR(INDEX(APPLICATIONS!$D$24:$D$223,MATCH(D292,APPLICATIONS!$B$24:$B$223,0)),""))</f>
        <v/>
      </c>
      <c r="F292" s="46"/>
      <c r="G292" s="46"/>
      <c r="H292" s="44"/>
      <c r="I292" s="46"/>
      <c r="J292" s="44"/>
      <c r="K292" s="46"/>
      <c r="L292" s="46"/>
      <c r="M292" s="42" t="str">
        <f t="shared" si="8"/>
        <v/>
      </c>
      <c r="N292" s="42" t="str">
        <f t="shared" si="9"/>
        <v/>
      </c>
      <c r="O292" s="42" t="str">
        <f>IF(OR(D292="",M292=""),"",COUNTIFS($D$10:$D$309,D292,$M$10:$M$309,"&lt;"&amp;M292)+COUNTIFS($D$10:$D$309,D292,$M$10:$M$309,M292,$N$10:$N$309,"&gt;"&amp;N292)+COUNTIFS($D$10:D292,D292,$M$10:M292,M292,$N$10:N292,N292))</f>
        <v/>
      </c>
    </row>
    <row r="293" spans="1:15" ht="32.1" customHeight="1">
      <c r="A293" s="40"/>
      <c r="B293" s="43" t="s">
        <v>603</v>
      </c>
      <c r="C293" s="44"/>
      <c r="D293" s="45"/>
      <c r="E293" s="46" t="str">
        <f>IF(D293="","",IFERROR(INDEX(APPLICATIONS!$D$24:$D$223,MATCH(D293,APPLICATIONS!$B$24:$B$223,0)),""))</f>
        <v/>
      </c>
      <c r="F293" s="46"/>
      <c r="G293" s="46"/>
      <c r="H293" s="44"/>
      <c r="I293" s="46"/>
      <c r="J293" s="44"/>
      <c r="K293" s="46"/>
      <c r="L293" s="46"/>
      <c r="M293" s="42" t="str">
        <f t="shared" si="8"/>
        <v/>
      </c>
      <c r="N293" s="42" t="str">
        <f t="shared" si="9"/>
        <v/>
      </c>
      <c r="O293" s="42" t="str">
        <f>IF(OR(D293="",M293=""),"",COUNTIFS($D$10:$D$309,D293,$M$10:$M$309,"&lt;"&amp;M293)+COUNTIFS($D$10:$D$309,D293,$M$10:$M$309,M293,$N$10:$N$309,"&gt;"&amp;N293)+COUNTIFS($D$10:D293,D293,$M$10:M293,M293,$N$10:N293,N293))</f>
        <v/>
      </c>
    </row>
    <row r="294" spans="1:15" ht="32.1" customHeight="1">
      <c r="A294" s="40"/>
      <c r="B294" s="43" t="s">
        <v>604</v>
      </c>
      <c r="C294" s="44"/>
      <c r="D294" s="45"/>
      <c r="E294" s="46" t="str">
        <f>IF(D294="","",IFERROR(INDEX(APPLICATIONS!$D$24:$D$223,MATCH(D294,APPLICATIONS!$B$24:$B$223,0)),""))</f>
        <v/>
      </c>
      <c r="F294" s="46"/>
      <c r="G294" s="46"/>
      <c r="H294" s="44"/>
      <c r="I294" s="46"/>
      <c r="J294" s="44"/>
      <c r="K294" s="46"/>
      <c r="L294" s="46"/>
      <c r="M294" s="42" t="str">
        <f t="shared" si="8"/>
        <v/>
      </c>
      <c r="N294" s="42" t="str">
        <f t="shared" si="9"/>
        <v/>
      </c>
      <c r="O294" s="42" t="str">
        <f>IF(OR(D294="",M294=""),"",COUNTIFS($D$10:$D$309,D294,$M$10:$M$309,"&lt;"&amp;M294)+COUNTIFS($D$10:$D$309,D294,$M$10:$M$309,M294,$N$10:$N$309,"&gt;"&amp;N294)+COUNTIFS($D$10:D294,D294,$M$10:M294,M294,$N$10:N294,N294))</f>
        <v/>
      </c>
    </row>
    <row r="295" spans="1:15" ht="32.1" customHeight="1">
      <c r="A295" s="40"/>
      <c r="B295" s="43" t="s">
        <v>605</v>
      </c>
      <c r="C295" s="44"/>
      <c r="D295" s="45"/>
      <c r="E295" s="46" t="str">
        <f>IF(D295="","",IFERROR(INDEX(APPLICATIONS!$D$24:$D$223,MATCH(D295,APPLICATIONS!$B$24:$B$223,0)),""))</f>
        <v/>
      </c>
      <c r="F295" s="46"/>
      <c r="G295" s="46"/>
      <c r="H295" s="44"/>
      <c r="I295" s="46"/>
      <c r="J295" s="44"/>
      <c r="K295" s="46"/>
      <c r="L295" s="46"/>
      <c r="M295" s="42" t="str">
        <f t="shared" si="8"/>
        <v/>
      </c>
      <c r="N295" s="42" t="str">
        <f t="shared" si="9"/>
        <v/>
      </c>
      <c r="O295" s="42" t="str">
        <f>IF(OR(D295="",M295=""),"",COUNTIFS($D$10:$D$309,D295,$M$10:$M$309,"&lt;"&amp;M295)+COUNTIFS($D$10:$D$309,D295,$M$10:$M$309,M295,$N$10:$N$309,"&gt;"&amp;N295)+COUNTIFS($D$10:D295,D295,$M$10:M295,M295,$N$10:N295,N295))</f>
        <v/>
      </c>
    </row>
    <row r="296" spans="1:15" ht="32.1" customHeight="1">
      <c r="A296" s="40"/>
      <c r="B296" s="43" t="s">
        <v>606</v>
      </c>
      <c r="C296" s="44"/>
      <c r="D296" s="45"/>
      <c r="E296" s="46" t="str">
        <f>IF(D296="","",IFERROR(INDEX(APPLICATIONS!$D$24:$D$223,MATCH(D296,APPLICATIONS!$B$24:$B$223,0)),""))</f>
        <v/>
      </c>
      <c r="F296" s="46"/>
      <c r="G296" s="46"/>
      <c r="H296" s="44"/>
      <c r="I296" s="46"/>
      <c r="J296" s="44"/>
      <c r="K296" s="46"/>
      <c r="L296" s="46"/>
      <c r="M296" s="42" t="str">
        <f t="shared" si="8"/>
        <v/>
      </c>
      <c r="N296" s="42" t="str">
        <f t="shared" si="9"/>
        <v/>
      </c>
      <c r="O296" s="42" t="str">
        <f>IF(OR(D296="",M296=""),"",COUNTIFS($D$10:$D$309,D296,$M$10:$M$309,"&lt;"&amp;M296)+COUNTIFS($D$10:$D$309,D296,$M$10:$M$309,M296,$N$10:$N$309,"&gt;"&amp;N296)+COUNTIFS($D$10:D296,D296,$M$10:M296,M296,$N$10:N296,N296))</f>
        <v/>
      </c>
    </row>
    <row r="297" spans="1:15" ht="32.1" customHeight="1">
      <c r="A297" s="40"/>
      <c r="B297" s="43" t="s">
        <v>607</v>
      </c>
      <c r="C297" s="44"/>
      <c r="D297" s="45"/>
      <c r="E297" s="46" t="str">
        <f>IF(D297="","",IFERROR(INDEX(APPLICATIONS!$D$24:$D$223,MATCH(D297,APPLICATIONS!$B$24:$B$223,0)),""))</f>
        <v/>
      </c>
      <c r="F297" s="46"/>
      <c r="G297" s="46"/>
      <c r="H297" s="44"/>
      <c r="I297" s="46"/>
      <c r="J297" s="44"/>
      <c r="K297" s="46"/>
      <c r="L297" s="46"/>
      <c r="M297" s="42" t="str">
        <f t="shared" si="8"/>
        <v/>
      </c>
      <c r="N297" s="42" t="str">
        <f t="shared" si="9"/>
        <v/>
      </c>
      <c r="O297" s="42" t="str">
        <f>IF(OR(D297="",M297=""),"",COUNTIFS($D$10:$D$309,D297,$M$10:$M$309,"&lt;"&amp;M297)+COUNTIFS($D$10:$D$309,D297,$M$10:$M$309,M297,$N$10:$N$309,"&gt;"&amp;N297)+COUNTIFS($D$10:D297,D297,$M$10:M297,M297,$N$10:N297,N297))</f>
        <v/>
      </c>
    </row>
    <row r="298" spans="1:15" ht="32.1" customHeight="1">
      <c r="A298" s="40"/>
      <c r="B298" s="43" t="s">
        <v>608</v>
      </c>
      <c r="C298" s="44"/>
      <c r="D298" s="45"/>
      <c r="E298" s="46" t="str">
        <f>IF(D298="","",IFERROR(INDEX(APPLICATIONS!$D$24:$D$223,MATCH(D298,APPLICATIONS!$B$24:$B$223,0)),""))</f>
        <v/>
      </c>
      <c r="F298" s="46"/>
      <c r="G298" s="46"/>
      <c r="H298" s="44"/>
      <c r="I298" s="46"/>
      <c r="J298" s="44"/>
      <c r="K298" s="46"/>
      <c r="L298" s="46"/>
      <c r="M298" s="42" t="str">
        <f t="shared" si="8"/>
        <v/>
      </c>
      <c r="N298" s="42" t="str">
        <f t="shared" si="9"/>
        <v/>
      </c>
      <c r="O298" s="42" t="str">
        <f>IF(OR(D298="",M298=""),"",COUNTIFS($D$10:$D$309,D298,$M$10:$M$309,"&lt;"&amp;M298)+COUNTIFS($D$10:$D$309,D298,$M$10:$M$309,M298,$N$10:$N$309,"&gt;"&amp;N298)+COUNTIFS($D$10:D298,D298,$M$10:M298,M298,$N$10:N298,N298))</f>
        <v/>
      </c>
    </row>
    <row r="299" spans="1:15" ht="32.1" customHeight="1">
      <c r="A299" s="40"/>
      <c r="B299" s="43" t="s">
        <v>609</v>
      </c>
      <c r="C299" s="44"/>
      <c r="D299" s="45"/>
      <c r="E299" s="46" t="str">
        <f>IF(D299="","",IFERROR(INDEX(APPLICATIONS!$D$24:$D$223,MATCH(D299,APPLICATIONS!$B$24:$B$223,0)),""))</f>
        <v/>
      </c>
      <c r="F299" s="46"/>
      <c r="G299" s="46"/>
      <c r="H299" s="44"/>
      <c r="I299" s="46"/>
      <c r="J299" s="44"/>
      <c r="K299" s="46"/>
      <c r="L299" s="46"/>
      <c r="M299" s="42" t="str">
        <f t="shared" si="8"/>
        <v/>
      </c>
      <c r="N299" s="42" t="str">
        <f t="shared" si="9"/>
        <v/>
      </c>
      <c r="O299" s="42" t="str">
        <f>IF(OR(D299="",M299=""),"",COUNTIFS($D$10:$D$309,D299,$M$10:$M$309,"&lt;"&amp;M299)+COUNTIFS($D$10:$D$309,D299,$M$10:$M$309,M299,$N$10:$N$309,"&gt;"&amp;N299)+COUNTIFS($D$10:D299,D299,$M$10:M299,M299,$N$10:N299,N299))</f>
        <v/>
      </c>
    </row>
    <row r="300" spans="1:15" ht="32.1" customHeight="1">
      <c r="A300" s="40"/>
      <c r="B300" s="43" t="s">
        <v>610</v>
      </c>
      <c r="C300" s="44"/>
      <c r="D300" s="45"/>
      <c r="E300" s="46" t="str">
        <f>IF(D300="","",IFERROR(INDEX(APPLICATIONS!$D$24:$D$223,MATCH(D300,APPLICATIONS!$B$24:$B$223,0)),""))</f>
        <v/>
      </c>
      <c r="F300" s="46"/>
      <c r="G300" s="46"/>
      <c r="H300" s="44"/>
      <c r="I300" s="46"/>
      <c r="J300" s="44"/>
      <c r="K300" s="46"/>
      <c r="L300" s="46"/>
      <c r="M300" s="42" t="str">
        <f t="shared" si="8"/>
        <v/>
      </c>
      <c r="N300" s="42" t="str">
        <f t="shared" si="9"/>
        <v/>
      </c>
      <c r="O300" s="42" t="str">
        <f>IF(OR(D300="",M300=""),"",COUNTIFS($D$10:$D$309,D300,$M$10:$M$309,"&lt;"&amp;M300)+COUNTIFS($D$10:$D$309,D300,$M$10:$M$309,M300,$N$10:$N$309,"&gt;"&amp;N300)+COUNTIFS($D$10:D300,D300,$M$10:M300,M300,$N$10:N300,N300))</f>
        <v/>
      </c>
    </row>
    <row r="301" spans="1:15" ht="32.1" customHeight="1">
      <c r="A301" s="40"/>
      <c r="B301" s="43" t="s">
        <v>611</v>
      </c>
      <c r="C301" s="44"/>
      <c r="D301" s="45"/>
      <c r="E301" s="46" t="str">
        <f>IF(D301="","",IFERROR(INDEX(APPLICATIONS!$D$24:$D$223,MATCH(D301,APPLICATIONS!$B$24:$B$223,0)),""))</f>
        <v/>
      </c>
      <c r="F301" s="46"/>
      <c r="G301" s="46"/>
      <c r="H301" s="44"/>
      <c r="I301" s="46"/>
      <c r="J301" s="44"/>
      <c r="K301" s="46"/>
      <c r="L301" s="46"/>
      <c r="M301" s="42" t="str">
        <f t="shared" si="8"/>
        <v/>
      </c>
      <c r="N301" s="42" t="str">
        <f t="shared" si="9"/>
        <v/>
      </c>
      <c r="O301" s="42" t="str">
        <f>IF(OR(D301="",M301=""),"",COUNTIFS($D$10:$D$309,D301,$M$10:$M$309,"&lt;"&amp;M301)+COUNTIFS($D$10:$D$309,D301,$M$10:$M$309,M301,$N$10:$N$309,"&gt;"&amp;N301)+COUNTIFS($D$10:D301,D301,$M$10:M301,M301,$N$10:N301,N301))</f>
        <v/>
      </c>
    </row>
    <row r="302" spans="1:15" ht="32.1" customHeight="1">
      <c r="A302" s="40"/>
      <c r="B302" s="43" t="s">
        <v>612</v>
      </c>
      <c r="C302" s="44"/>
      <c r="D302" s="45"/>
      <c r="E302" s="46" t="str">
        <f>IF(D302="","",IFERROR(INDEX(APPLICATIONS!$D$24:$D$223,MATCH(D302,APPLICATIONS!$B$24:$B$223,0)),""))</f>
        <v/>
      </c>
      <c r="F302" s="46"/>
      <c r="G302" s="46"/>
      <c r="H302" s="44"/>
      <c r="I302" s="46"/>
      <c r="J302" s="44"/>
      <c r="K302" s="46"/>
      <c r="L302" s="46"/>
      <c r="M302" s="42" t="str">
        <f t="shared" si="8"/>
        <v/>
      </c>
      <c r="N302" s="42" t="str">
        <f t="shared" si="9"/>
        <v/>
      </c>
      <c r="O302" s="42" t="str">
        <f>IF(OR(D302="",M302=""),"",COUNTIFS($D$10:$D$309,D302,$M$10:$M$309,"&lt;"&amp;M302)+COUNTIFS($D$10:$D$309,D302,$M$10:$M$309,M302,$N$10:$N$309,"&gt;"&amp;N302)+COUNTIFS($D$10:D302,D302,$M$10:M302,M302,$N$10:N302,N302))</f>
        <v/>
      </c>
    </row>
    <row r="303" spans="1:15" ht="32.1" customHeight="1">
      <c r="A303" s="40"/>
      <c r="B303" s="43" t="s">
        <v>613</v>
      </c>
      <c r="C303" s="44"/>
      <c r="D303" s="45"/>
      <c r="E303" s="46" t="str">
        <f>IF(D303="","",IFERROR(INDEX(APPLICATIONS!$D$24:$D$223,MATCH(D303,APPLICATIONS!$B$24:$B$223,0)),""))</f>
        <v/>
      </c>
      <c r="F303" s="46"/>
      <c r="G303" s="46"/>
      <c r="H303" s="44"/>
      <c r="I303" s="46"/>
      <c r="J303" s="44"/>
      <c r="K303" s="46"/>
      <c r="L303" s="46"/>
      <c r="M303" s="42" t="str">
        <f t="shared" si="8"/>
        <v/>
      </c>
      <c r="N303" s="42" t="str">
        <f t="shared" si="9"/>
        <v/>
      </c>
      <c r="O303" s="42" t="str">
        <f>IF(OR(D303="",M303=""),"",COUNTIFS($D$10:$D$309,D303,$M$10:$M$309,"&lt;"&amp;M303)+COUNTIFS($D$10:$D$309,D303,$M$10:$M$309,M303,$N$10:$N$309,"&gt;"&amp;N303)+COUNTIFS($D$10:D303,D303,$M$10:M303,M303,$N$10:N303,N303))</f>
        <v/>
      </c>
    </row>
    <row r="304" spans="1:15" ht="32.1" customHeight="1">
      <c r="A304" s="40"/>
      <c r="B304" s="43" t="s">
        <v>614</v>
      </c>
      <c r="C304" s="44"/>
      <c r="D304" s="45"/>
      <c r="E304" s="46" t="str">
        <f>IF(D304="","",IFERROR(INDEX(APPLICATIONS!$D$24:$D$223,MATCH(D304,APPLICATIONS!$B$24:$B$223,0)),""))</f>
        <v/>
      </c>
      <c r="F304" s="46"/>
      <c r="G304" s="46"/>
      <c r="H304" s="44"/>
      <c r="I304" s="46"/>
      <c r="J304" s="44"/>
      <c r="K304" s="46"/>
      <c r="L304" s="46"/>
      <c r="M304" s="42" t="str">
        <f t="shared" si="8"/>
        <v/>
      </c>
      <c r="N304" s="42" t="str">
        <f t="shared" si="9"/>
        <v/>
      </c>
      <c r="O304" s="42" t="str">
        <f>IF(OR(D304="",M304=""),"",COUNTIFS($D$10:$D$309,D304,$M$10:$M$309,"&lt;"&amp;M304)+COUNTIFS($D$10:$D$309,D304,$M$10:$M$309,M304,$N$10:$N$309,"&gt;"&amp;N304)+COUNTIFS($D$10:D304,D304,$M$10:M304,M304,$N$10:N304,N304))</f>
        <v/>
      </c>
    </row>
    <row r="305" spans="1:15" ht="32.1" customHeight="1">
      <c r="A305" s="40"/>
      <c r="B305" s="43" t="s">
        <v>615</v>
      </c>
      <c r="C305" s="44"/>
      <c r="D305" s="45"/>
      <c r="E305" s="46" t="str">
        <f>IF(D305="","",IFERROR(INDEX(APPLICATIONS!$D$24:$D$223,MATCH(D305,APPLICATIONS!$B$24:$B$223,0)),""))</f>
        <v/>
      </c>
      <c r="F305" s="46"/>
      <c r="G305" s="46"/>
      <c r="H305" s="44"/>
      <c r="I305" s="46"/>
      <c r="J305" s="44"/>
      <c r="K305" s="46"/>
      <c r="L305" s="46"/>
      <c r="M305" s="42" t="str">
        <f t="shared" si="8"/>
        <v/>
      </c>
      <c r="N305" s="42" t="str">
        <f t="shared" si="9"/>
        <v/>
      </c>
      <c r="O305" s="42" t="str">
        <f>IF(OR(D305="",M305=""),"",COUNTIFS($D$10:$D$309,D305,$M$10:$M$309,"&lt;"&amp;M305)+COUNTIFS($D$10:$D$309,D305,$M$10:$M$309,M305,$N$10:$N$309,"&gt;"&amp;N305)+COUNTIFS($D$10:D305,D305,$M$10:M305,M305,$N$10:N305,N305))</f>
        <v/>
      </c>
    </row>
    <row r="306" spans="1:15" ht="32.1" customHeight="1">
      <c r="A306" s="40"/>
      <c r="B306" s="43" t="s">
        <v>616</v>
      </c>
      <c r="C306" s="44"/>
      <c r="D306" s="45"/>
      <c r="E306" s="46" t="str">
        <f>IF(D306="","",IFERROR(INDEX(APPLICATIONS!$D$24:$D$223,MATCH(D306,APPLICATIONS!$B$24:$B$223,0)),""))</f>
        <v/>
      </c>
      <c r="F306" s="46"/>
      <c r="G306" s="46"/>
      <c r="H306" s="44"/>
      <c r="I306" s="46"/>
      <c r="J306" s="44"/>
      <c r="K306" s="46"/>
      <c r="L306" s="46"/>
      <c r="M306" s="42" t="str">
        <f t="shared" si="8"/>
        <v/>
      </c>
      <c r="N306" s="42" t="str">
        <f t="shared" si="9"/>
        <v/>
      </c>
      <c r="O306" s="42" t="str">
        <f>IF(OR(D306="",M306=""),"",COUNTIFS($D$10:$D$309,D306,$M$10:$M$309,"&lt;"&amp;M306)+COUNTIFS($D$10:$D$309,D306,$M$10:$M$309,M306,$N$10:$N$309,"&gt;"&amp;N306)+COUNTIFS($D$10:D306,D306,$M$10:M306,M306,$N$10:N306,N306))</f>
        <v/>
      </c>
    </row>
    <row r="307" spans="1:15" ht="32.1" customHeight="1">
      <c r="A307" s="40"/>
      <c r="B307" s="43" t="s">
        <v>617</v>
      </c>
      <c r="C307" s="44"/>
      <c r="D307" s="45"/>
      <c r="E307" s="46" t="str">
        <f>IF(D307="","",IFERROR(INDEX(APPLICATIONS!$D$24:$D$223,MATCH(D307,APPLICATIONS!$B$24:$B$223,0)),""))</f>
        <v/>
      </c>
      <c r="F307" s="46"/>
      <c r="G307" s="46"/>
      <c r="H307" s="44"/>
      <c r="I307" s="46"/>
      <c r="J307" s="44"/>
      <c r="K307" s="46"/>
      <c r="L307" s="46"/>
      <c r="M307" s="42" t="str">
        <f t="shared" si="8"/>
        <v/>
      </c>
      <c r="N307" s="42" t="str">
        <f t="shared" si="9"/>
        <v/>
      </c>
      <c r="O307" s="42" t="str">
        <f>IF(OR(D307="",M307=""),"",COUNTIFS($D$10:$D$309,D307,$M$10:$M$309,"&lt;"&amp;M307)+COUNTIFS($D$10:$D$309,D307,$M$10:$M$309,M307,$N$10:$N$309,"&gt;"&amp;N307)+COUNTIFS($D$10:D307,D307,$M$10:M307,M307,$N$10:N307,N307))</f>
        <v/>
      </c>
    </row>
    <row r="308" spans="1:15" ht="32.1" customHeight="1">
      <c r="A308" s="40"/>
      <c r="B308" s="43" t="s">
        <v>618</v>
      </c>
      <c r="C308" s="44"/>
      <c r="D308" s="45"/>
      <c r="E308" s="46" t="str">
        <f>IF(D308="","",IFERROR(INDEX(APPLICATIONS!$D$24:$D$223,MATCH(D308,APPLICATIONS!$B$24:$B$223,0)),""))</f>
        <v/>
      </c>
      <c r="F308" s="46"/>
      <c r="G308" s="46"/>
      <c r="H308" s="44"/>
      <c r="I308" s="46"/>
      <c r="J308" s="44"/>
      <c r="K308" s="46"/>
      <c r="L308" s="46"/>
      <c r="M308" s="42" t="str">
        <f t="shared" si="8"/>
        <v/>
      </c>
      <c r="N308" s="42" t="str">
        <f t="shared" si="9"/>
        <v/>
      </c>
      <c r="O308" s="42" t="str">
        <f>IF(OR(D308="",M308=""),"",COUNTIFS($D$10:$D$309,D308,$M$10:$M$309,"&lt;"&amp;M308)+COUNTIFS($D$10:$D$309,D308,$M$10:$M$309,M308,$N$10:$N$309,"&gt;"&amp;N308)+COUNTIFS($D$10:D308,D308,$M$10:M308,M308,$N$10:N308,N308))</f>
        <v/>
      </c>
    </row>
    <row r="309" spans="1:15" ht="32.1" customHeight="1">
      <c r="A309" s="40"/>
      <c r="B309" s="43" t="s">
        <v>619</v>
      </c>
      <c r="C309" s="44"/>
      <c r="D309" s="45"/>
      <c r="E309" s="46" t="str">
        <f>IF(D309="","",IFERROR(INDEX(APPLICATIONS!$D$24:$D$223,MATCH(D309,APPLICATIONS!$B$24:$B$223,0)),""))</f>
        <v/>
      </c>
      <c r="F309" s="46"/>
      <c r="G309" s="46"/>
      <c r="H309" s="44"/>
      <c r="I309" s="46"/>
      <c r="J309" s="44"/>
      <c r="K309" s="46"/>
      <c r="L309" s="46"/>
      <c r="M309" s="42" t="str">
        <f t="shared" si="8"/>
        <v/>
      </c>
      <c r="N309" s="42" t="str">
        <f t="shared" si="9"/>
        <v/>
      </c>
      <c r="O309" s="42" t="str">
        <f>IF(OR(D309="",M309=""),"",COUNTIFS($D$10:$D$309,D309,$M$10:$M$309,"&lt;"&amp;M309)+COUNTIFS($D$10:$D$309,D309,$M$10:$M$309,M309,$N$10:$N$309,"&gt;"&amp;N309)+COUNTIFS($D$10:D309,D309,$M$10:M309,M309,$N$10:N309,N309))</f>
        <v/>
      </c>
    </row>
    <row r="310" spans="1:15">
      <c r="A310" s="40"/>
      <c r="B310" s="40"/>
      <c r="C310" s="40"/>
      <c r="D310" s="40"/>
      <c r="E310" s="40"/>
      <c r="F310" s="40"/>
      <c r="G310" s="40"/>
      <c r="H310" s="40"/>
      <c r="I310" s="40"/>
      <c r="J310" s="40"/>
      <c r="K310" s="40"/>
      <c r="L310" s="40"/>
    </row>
    <row r="311" spans="1:15">
      <c r="A311" s="40"/>
      <c r="B311" s="40"/>
      <c r="C311" s="40"/>
      <c r="D311" s="40"/>
      <c r="E311" s="40"/>
      <c r="F311" s="40"/>
      <c r="G311" s="40"/>
      <c r="H311" s="40"/>
      <c r="I311" s="40"/>
      <c r="J311" s="40"/>
      <c r="K311" s="40"/>
      <c r="L311" s="40"/>
    </row>
    <row r="312" spans="1:15">
      <c r="A312" s="40"/>
      <c r="B312" s="40"/>
      <c r="C312" s="40"/>
      <c r="D312" s="40"/>
      <c r="E312" s="40"/>
      <c r="F312" s="40"/>
      <c r="G312" s="40"/>
      <c r="H312" s="40"/>
      <c r="I312" s="40"/>
      <c r="J312" s="40"/>
      <c r="K312" s="40"/>
      <c r="L312" s="40"/>
    </row>
  </sheetData>
  <mergeCells count="7">
    <mergeCell ref="B6:L7"/>
    <mergeCell ref="B2:L2"/>
    <mergeCell ref="B3:C4"/>
    <mergeCell ref="D3:E4"/>
    <mergeCell ref="F3:H4"/>
    <mergeCell ref="I3:K4"/>
    <mergeCell ref="L3:L4"/>
  </mergeCells>
  <conditionalFormatting sqref="I10:I309">
    <cfRule type="containsText" dxfId="51" priority="4" operator="containsText" text="Completed">
      <formula>NOT(ISERROR(SEARCH("Completed",I10)))</formula>
    </cfRule>
  </conditionalFormatting>
  <conditionalFormatting sqref="J10:J309">
    <cfRule type="expression" dxfId="50" priority="2">
      <formula>AND($J10&lt;&gt;"",$J10&lt;TODAY(),$I10&lt;&gt;"Completed",$I10&lt;&gt;"Cancelled")</formula>
    </cfRule>
    <cfRule type="expression" dxfId="49" priority="3">
      <formula>AND($J10&lt;&gt;"",$J10=TODAY(),$I10&lt;&gt;"Completed",$I10&lt;&gt;"Cancelled")</formula>
    </cfRule>
  </conditionalFormatting>
  <dataValidations count="3">
    <dataValidation type="list" allowBlank="1" sqref="D10:D309" xr:uid="{00000000-0002-0000-0300-000000000000}">
      <formula1>ApplicationIDs</formula1>
      <formula2>0</formula2>
    </dataValidation>
    <dataValidation type="list" allowBlank="1" sqref="F10:F309" xr:uid="{00000000-0002-0000-0300-000001000000}">
      <formula1>ActivityCategories</formula1>
      <formula2>0</formula2>
    </dataValidation>
    <dataValidation type="list" allowBlank="1" sqref="I10:I309" xr:uid="{00000000-0002-0000-0300-000002000000}">
      <formula1>ActivityStatuses</formula1>
      <formula2>0</formula2>
    </dataValidation>
  </dataValidations>
  <hyperlinks>
    <hyperlink ref="B3" location="'START HERE - REAL'!A1" display="START" xr:uid="{00000000-0004-0000-0300-000000000000}"/>
    <hyperlink ref="D3" location="'DASHBOARD'!A1" display="DASHBOARD" xr:uid="{00000000-0004-0000-0300-000001000000}"/>
    <hyperlink ref="F3" location="'APPLICATIONS'!A1" display="APPLICATIONS" xr:uid="{00000000-0004-0000-0300-000002000000}"/>
    <hyperlink ref="I3" location="'ACTIVITY'!A1" display="ACTIVITY" xr:uid="{00000000-0004-0000-0300-000003000000}"/>
    <hyperlink ref="L3" location="'SETUP'!A1" display="SETUP" xr:uid="{00000000-0004-0000-0300-000004000000}"/>
  </hyperlinks>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E76C3"/>
  </sheetPr>
  <dimension ref="A2:M281"/>
  <sheetViews>
    <sheetView showGridLines="0" zoomScaleNormal="100" workbookViewId="0">
      <pane ySplit="4" topLeftCell="A5" activePane="bottomLeft" state="frozen"/>
      <selection pane="bottomLeft" activeCell="A2" sqref="A2"/>
    </sheetView>
  </sheetViews>
  <sheetFormatPr defaultColWidth="8.7109375" defaultRowHeight="12.75"/>
  <cols>
    <col min="1" max="1" width="3" customWidth="1"/>
    <col min="2" max="2" width="23" customWidth="1"/>
    <col min="3" max="3" width="39.42578125" customWidth="1"/>
    <col min="4" max="5" width="8" customWidth="1"/>
    <col min="6" max="6" width="25" customWidth="1"/>
    <col min="7" max="7" width="43.85546875" customWidth="1"/>
    <col min="8" max="9" width="11" customWidth="1"/>
    <col min="10" max="11" width="10" customWidth="1"/>
    <col min="12" max="13" width="2" customWidth="1"/>
    <col min="14" max="14" width="3" customWidth="1"/>
  </cols>
  <sheetData>
    <row r="2" spans="2:9" ht="33.950000000000003" customHeight="1">
      <c r="B2" s="97" t="s">
        <v>6</v>
      </c>
      <c r="C2" s="97" t="s">
        <v>620</v>
      </c>
      <c r="D2" s="97" t="s">
        <v>620</v>
      </c>
      <c r="E2" s="97" t="s">
        <v>620</v>
      </c>
      <c r="F2" s="97" t="s">
        <v>620</v>
      </c>
      <c r="G2" s="97" t="s">
        <v>620</v>
      </c>
      <c r="H2" s="97" t="s">
        <v>620</v>
      </c>
      <c r="I2" s="97" t="s">
        <v>620</v>
      </c>
    </row>
    <row r="3" spans="2:9" ht="19.5" customHeight="1">
      <c r="B3" s="98" t="s">
        <v>2</v>
      </c>
      <c r="C3" s="98" t="s">
        <v>2</v>
      </c>
      <c r="D3" s="98" t="s">
        <v>3</v>
      </c>
      <c r="E3" s="98" t="s">
        <v>3</v>
      </c>
      <c r="F3" s="99" t="s">
        <v>4</v>
      </c>
      <c r="G3" s="99" t="s">
        <v>4</v>
      </c>
      <c r="H3" s="98" t="s">
        <v>5</v>
      </c>
      <c r="I3" s="98" t="s">
        <v>5</v>
      </c>
    </row>
    <row r="4" spans="2:9" ht="20.25" customHeight="1">
      <c r="B4" s="98" t="s">
        <v>2</v>
      </c>
      <c r="C4" s="98" t="s">
        <v>2</v>
      </c>
      <c r="D4" s="98" t="s">
        <v>3</v>
      </c>
      <c r="E4" s="98" t="s">
        <v>3</v>
      </c>
      <c r="F4" s="99" t="s">
        <v>4</v>
      </c>
      <c r="G4" s="99" t="s">
        <v>4</v>
      </c>
      <c r="H4" s="98" t="s">
        <v>5</v>
      </c>
      <c r="I4" s="98" t="s">
        <v>5</v>
      </c>
    </row>
    <row r="6" spans="2:9" ht="15">
      <c r="B6" s="8" t="s">
        <v>621</v>
      </c>
      <c r="C6" s="8" t="s">
        <v>621</v>
      </c>
      <c r="D6" s="8" t="s">
        <v>621</v>
      </c>
      <c r="E6" s="8" t="s">
        <v>621</v>
      </c>
      <c r="F6" s="8" t="s">
        <v>621</v>
      </c>
      <c r="G6" s="8" t="s">
        <v>621</v>
      </c>
      <c r="H6" s="8" t="s">
        <v>621</v>
      </c>
      <c r="I6" s="8" t="s">
        <v>621</v>
      </c>
    </row>
    <row r="7" spans="2:9" ht="12.75" customHeight="1">
      <c r="B7" s="100" t="s">
        <v>622</v>
      </c>
      <c r="C7" s="100" t="s">
        <v>622</v>
      </c>
      <c r="D7" s="100" t="s">
        <v>622</v>
      </c>
      <c r="E7" s="100" t="s">
        <v>622</v>
      </c>
      <c r="F7" s="100" t="s">
        <v>622</v>
      </c>
      <c r="G7" s="100" t="s">
        <v>622</v>
      </c>
      <c r="H7" s="100" t="s">
        <v>622</v>
      </c>
      <c r="I7" s="100" t="s">
        <v>622</v>
      </c>
    </row>
    <row r="8" spans="2:9" ht="23.1" customHeight="1">
      <c r="B8" s="47" t="s">
        <v>623</v>
      </c>
      <c r="C8" s="47" t="s">
        <v>624</v>
      </c>
      <c r="E8" s="101" t="s">
        <v>625</v>
      </c>
      <c r="F8" s="101" t="s">
        <v>625</v>
      </c>
      <c r="G8" s="101" t="s">
        <v>625</v>
      </c>
      <c r="H8" s="101" t="s">
        <v>625</v>
      </c>
      <c r="I8" s="101" t="s">
        <v>625</v>
      </c>
    </row>
    <row r="9" spans="2:9" ht="23.1" customHeight="1">
      <c r="B9" t="s">
        <v>626</v>
      </c>
      <c r="C9" s="48">
        <v>7</v>
      </c>
      <c r="E9" s="102" t="s">
        <v>627</v>
      </c>
      <c r="F9" s="102"/>
      <c r="G9" s="102"/>
      <c r="H9" s="102"/>
      <c r="I9" s="102"/>
    </row>
    <row r="10" spans="2:9" ht="23.1" customHeight="1">
      <c r="B10" t="s">
        <v>628</v>
      </c>
      <c r="C10" s="48">
        <v>14</v>
      </c>
      <c r="E10" s="102" t="s">
        <v>629</v>
      </c>
      <c r="F10" s="102"/>
      <c r="G10" s="102"/>
      <c r="H10" s="102"/>
      <c r="I10" s="102"/>
    </row>
    <row r="11" spans="2:9" ht="23.1" customHeight="1">
      <c r="B11" t="s">
        <v>630</v>
      </c>
      <c r="C11" s="48" t="s">
        <v>631</v>
      </c>
      <c r="E11" s="102" t="s">
        <v>632</v>
      </c>
      <c r="F11" s="102" t="s">
        <v>632</v>
      </c>
      <c r="G11" s="102" t="s">
        <v>632</v>
      </c>
      <c r="H11" s="102" t="s">
        <v>632</v>
      </c>
      <c r="I11" s="102" t="s">
        <v>632</v>
      </c>
    </row>
    <row r="12" spans="2:9" ht="23.1" customHeight="1"/>
    <row r="13" spans="2:9" ht="23.1" customHeight="1">
      <c r="B13" s="8" t="s">
        <v>633</v>
      </c>
      <c r="C13" s="8" t="s">
        <v>633</v>
      </c>
      <c r="D13" s="8" t="s">
        <v>633</v>
      </c>
      <c r="E13" s="8" t="s">
        <v>633</v>
      </c>
      <c r="F13" s="8" t="s">
        <v>633</v>
      </c>
      <c r="G13" s="8" t="s">
        <v>633</v>
      </c>
      <c r="H13" s="8" t="s">
        <v>633</v>
      </c>
      <c r="I13" s="8" t="s">
        <v>633</v>
      </c>
    </row>
    <row r="14" spans="2:9" ht="23.1" customHeight="1">
      <c r="B14" s="103" t="s">
        <v>634</v>
      </c>
      <c r="C14" s="103" t="s">
        <v>634</v>
      </c>
      <c r="D14" s="103" t="s">
        <v>634</v>
      </c>
      <c r="E14" s="103" t="s">
        <v>634</v>
      </c>
      <c r="F14" s="103" t="s">
        <v>634</v>
      </c>
      <c r="G14" s="103" t="s">
        <v>634</v>
      </c>
      <c r="H14" s="103" t="s">
        <v>634</v>
      </c>
      <c r="I14" s="103" t="s">
        <v>634</v>
      </c>
    </row>
    <row r="15" spans="2:9" ht="23.1" customHeight="1">
      <c r="B15" s="103" t="s">
        <v>634</v>
      </c>
      <c r="C15" s="103" t="s">
        <v>634</v>
      </c>
      <c r="D15" s="103" t="s">
        <v>634</v>
      </c>
      <c r="E15" s="103" t="s">
        <v>634</v>
      </c>
      <c r="F15" s="103" t="s">
        <v>634</v>
      </c>
      <c r="G15" s="103" t="s">
        <v>634</v>
      </c>
      <c r="H15" s="103" t="s">
        <v>634</v>
      </c>
      <c r="I15" s="103" t="s">
        <v>634</v>
      </c>
    </row>
    <row r="16" spans="2:9" ht="23.1" customHeight="1"/>
    <row r="17" spans="2:7" ht="23.1" customHeight="1">
      <c r="B17" s="104" t="s">
        <v>91</v>
      </c>
      <c r="C17" s="104" t="s">
        <v>91</v>
      </c>
      <c r="F17" s="104" t="s">
        <v>88</v>
      </c>
      <c r="G17" s="104" t="s">
        <v>88</v>
      </c>
    </row>
    <row r="18" spans="2:7" ht="23.1" customHeight="1">
      <c r="B18" s="105" t="s">
        <v>635</v>
      </c>
      <c r="C18" s="105" t="s">
        <v>635</v>
      </c>
      <c r="F18" s="105" t="s">
        <v>636</v>
      </c>
      <c r="G18" s="105" t="s">
        <v>636</v>
      </c>
    </row>
    <row r="19" spans="2:7" ht="23.1" customHeight="1">
      <c r="B19" s="49" t="s">
        <v>637</v>
      </c>
      <c r="C19" s="50" t="s">
        <v>638</v>
      </c>
      <c r="F19" s="49" t="s">
        <v>637</v>
      </c>
      <c r="G19" s="50" t="s">
        <v>638</v>
      </c>
    </row>
    <row r="20" spans="2:7" ht="23.1" customHeight="1">
      <c r="B20" s="51" t="s">
        <v>40</v>
      </c>
      <c r="C20" s="52" t="s">
        <v>639</v>
      </c>
      <c r="F20" s="51" t="s">
        <v>640</v>
      </c>
      <c r="G20" s="52" t="s">
        <v>641</v>
      </c>
    </row>
    <row r="21" spans="2:7" ht="30" customHeight="1">
      <c r="B21" s="51" t="s">
        <v>42</v>
      </c>
      <c r="C21" s="52" t="s">
        <v>642</v>
      </c>
      <c r="F21" s="51" t="s">
        <v>643</v>
      </c>
      <c r="G21" s="52" t="s">
        <v>644</v>
      </c>
    </row>
    <row r="22" spans="2:7">
      <c r="B22" s="51" t="s">
        <v>43</v>
      </c>
      <c r="C22" s="52" t="s">
        <v>645</v>
      </c>
      <c r="F22" s="51" t="s">
        <v>646</v>
      </c>
      <c r="G22" s="52" t="s">
        <v>647</v>
      </c>
    </row>
    <row r="23" spans="2:7">
      <c r="B23" s="51" t="s">
        <v>44</v>
      </c>
      <c r="C23" s="52" t="s">
        <v>648</v>
      </c>
      <c r="F23" s="51" t="s">
        <v>649</v>
      </c>
      <c r="G23" s="52" t="s">
        <v>650</v>
      </c>
    </row>
    <row r="24" spans="2:7" ht="21" customHeight="1">
      <c r="B24" s="51" t="s">
        <v>46</v>
      </c>
      <c r="C24" s="52" t="s">
        <v>651</v>
      </c>
      <c r="F24" s="51" t="s">
        <v>652</v>
      </c>
      <c r="G24" s="52" t="s">
        <v>653</v>
      </c>
    </row>
    <row r="25" spans="2:7" ht="21" customHeight="1">
      <c r="B25" s="51" t="s">
        <v>47</v>
      </c>
      <c r="C25" s="52" t="s">
        <v>654</v>
      </c>
      <c r="F25" s="51" t="s">
        <v>655</v>
      </c>
      <c r="G25" s="52" t="s">
        <v>656</v>
      </c>
    </row>
    <row r="26" spans="2:7" ht="21" customHeight="1">
      <c r="B26" s="51" t="s">
        <v>48</v>
      </c>
      <c r="C26" s="52" t="s">
        <v>657</v>
      </c>
      <c r="F26" s="51" t="s">
        <v>658</v>
      </c>
      <c r="G26" s="52" t="s">
        <v>659</v>
      </c>
    </row>
    <row r="27" spans="2:7" ht="21" customHeight="1">
      <c r="B27" s="51" t="s">
        <v>49</v>
      </c>
      <c r="C27" s="52" t="s">
        <v>660</v>
      </c>
      <c r="F27" s="51"/>
      <c r="G27" s="52"/>
    </row>
    <row r="28" spans="2:7" ht="21" customHeight="1">
      <c r="B28" s="51" t="s">
        <v>50</v>
      </c>
      <c r="C28" s="52" t="s">
        <v>661</v>
      </c>
      <c r="F28" s="51"/>
      <c r="G28" s="52"/>
    </row>
    <row r="29" spans="2:7" ht="21" customHeight="1">
      <c r="B29" s="51" t="s">
        <v>51</v>
      </c>
      <c r="C29" s="52" t="s">
        <v>662</v>
      </c>
      <c r="F29" s="51"/>
      <c r="G29" s="52"/>
    </row>
    <row r="30" spans="2:7" ht="21" customHeight="1">
      <c r="B30" s="51"/>
      <c r="C30" s="52"/>
      <c r="F30" s="51"/>
      <c r="G30" s="52"/>
    </row>
    <row r="31" spans="2:7" ht="21" customHeight="1">
      <c r="B31" s="51"/>
      <c r="C31" s="52"/>
      <c r="F31" s="51"/>
      <c r="G31" s="52"/>
    </row>
    <row r="32" spans="2:7" ht="21" customHeight="1">
      <c r="B32" s="53"/>
      <c r="C32" s="54"/>
      <c r="F32" s="53"/>
      <c r="G32" s="54"/>
    </row>
    <row r="33" spans="2:7" ht="21" customHeight="1">
      <c r="B33" s="104" t="s">
        <v>101</v>
      </c>
      <c r="C33" s="104" t="s">
        <v>101</v>
      </c>
      <c r="F33" s="104" t="s">
        <v>89</v>
      </c>
      <c r="G33" s="104" t="s">
        <v>89</v>
      </c>
    </row>
    <row r="34" spans="2:7" ht="21" customHeight="1">
      <c r="B34" s="105" t="s">
        <v>663</v>
      </c>
      <c r="C34" s="105" t="s">
        <v>663</v>
      </c>
      <c r="F34" s="105" t="s">
        <v>664</v>
      </c>
      <c r="G34" s="105" t="s">
        <v>665</v>
      </c>
    </row>
    <row r="35" spans="2:7" ht="21" customHeight="1">
      <c r="B35" s="49" t="s">
        <v>637</v>
      </c>
      <c r="C35" s="50" t="s">
        <v>638</v>
      </c>
      <c r="F35" s="49" t="s">
        <v>637</v>
      </c>
      <c r="G35" s="50" t="s">
        <v>638</v>
      </c>
    </row>
    <row r="36" spans="2:7" ht="21" customHeight="1">
      <c r="B36" s="51" t="s">
        <v>666</v>
      </c>
      <c r="C36" s="52" t="s">
        <v>667</v>
      </c>
      <c r="F36" s="51" t="s">
        <v>668</v>
      </c>
      <c r="G36" s="52" t="s">
        <v>669</v>
      </c>
    </row>
    <row r="37" spans="2:7" ht="21" customHeight="1">
      <c r="B37" s="51" t="s">
        <v>670</v>
      </c>
      <c r="C37" s="52" t="s">
        <v>671</v>
      </c>
      <c r="F37" s="51" t="s">
        <v>672</v>
      </c>
      <c r="G37" s="52" t="s">
        <v>673</v>
      </c>
    </row>
    <row r="38" spans="2:7" ht="21" customHeight="1">
      <c r="B38" s="51" t="s">
        <v>674</v>
      </c>
      <c r="C38" s="52" t="s">
        <v>675</v>
      </c>
      <c r="F38" s="51" t="s">
        <v>676</v>
      </c>
      <c r="G38" s="52" t="s">
        <v>677</v>
      </c>
    </row>
    <row r="39" spans="2:7" ht="21" customHeight="1">
      <c r="B39" s="51" t="s">
        <v>678</v>
      </c>
      <c r="C39" s="52" t="s">
        <v>679</v>
      </c>
      <c r="F39" s="51" t="s">
        <v>680</v>
      </c>
      <c r="G39" s="52" t="s">
        <v>681</v>
      </c>
    </row>
    <row r="40" spans="2:7" ht="21" customHeight="1">
      <c r="B40" s="51" t="s">
        <v>682</v>
      </c>
      <c r="C40" s="52" t="s">
        <v>683</v>
      </c>
      <c r="F40" s="51" t="s">
        <v>684</v>
      </c>
      <c r="G40" s="52" t="s">
        <v>685</v>
      </c>
    </row>
    <row r="41" spans="2:7" ht="21" customHeight="1">
      <c r="B41" s="51" t="s">
        <v>686</v>
      </c>
      <c r="C41" s="52" t="s">
        <v>687</v>
      </c>
      <c r="F41" s="51" t="s">
        <v>688</v>
      </c>
      <c r="G41" s="52" t="s">
        <v>689</v>
      </c>
    </row>
    <row r="42" spans="2:7" ht="21" customHeight="1">
      <c r="B42" s="51" t="s">
        <v>690</v>
      </c>
      <c r="C42" s="52" t="s">
        <v>691</v>
      </c>
      <c r="F42" s="51" t="s">
        <v>692</v>
      </c>
      <c r="G42" s="52" t="s">
        <v>693</v>
      </c>
    </row>
    <row r="43" spans="2:7" ht="21" customHeight="1">
      <c r="B43" s="51" t="s">
        <v>694</v>
      </c>
      <c r="C43" s="52" t="s">
        <v>695</v>
      </c>
      <c r="F43" s="51" t="s">
        <v>696</v>
      </c>
      <c r="G43" s="52" t="s">
        <v>697</v>
      </c>
    </row>
    <row r="44" spans="2:7" ht="21" customHeight="1">
      <c r="B44" s="51"/>
      <c r="C44" s="52"/>
      <c r="F44" s="51" t="s">
        <v>698</v>
      </c>
      <c r="G44" s="52" t="s">
        <v>699</v>
      </c>
    </row>
    <row r="45" spans="2:7" ht="21" customHeight="1">
      <c r="B45" s="51"/>
      <c r="C45" s="52"/>
      <c r="F45" s="51" t="s">
        <v>700</v>
      </c>
      <c r="G45" s="52" t="s">
        <v>701</v>
      </c>
    </row>
    <row r="46" spans="2:7" ht="30" customHeight="1">
      <c r="B46" s="51"/>
      <c r="C46" s="52"/>
      <c r="F46" s="51" t="s">
        <v>702</v>
      </c>
      <c r="G46" s="52" t="s">
        <v>703</v>
      </c>
    </row>
    <row r="47" spans="2:7">
      <c r="B47" s="51"/>
      <c r="C47" s="52"/>
      <c r="F47" s="51" t="s">
        <v>704</v>
      </c>
      <c r="G47" s="52" t="s">
        <v>705</v>
      </c>
    </row>
    <row r="48" spans="2:7">
      <c r="B48" s="51"/>
      <c r="C48" s="52"/>
      <c r="F48" s="51" t="s">
        <v>706</v>
      </c>
      <c r="G48" s="52" t="s">
        <v>707</v>
      </c>
    </row>
    <row r="49" spans="2:7" ht="21" customHeight="1">
      <c r="B49" s="51"/>
      <c r="C49" s="52"/>
      <c r="F49" s="51" t="s">
        <v>708</v>
      </c>
      <c r="G49" s="52" t="s">
        <v>709</v>
      </c>
    </row>
    <row r="50" spans="2:7" ht="21" customHeight="1">
      <c r="B50" s="51"/>
      <c r="C50" s="52"/>
      <c r="F50" s="51" t="s">
        <v>710</v>
      </c>
      <c r="G50" s="52" t="s">
        <v>711</v>
      </c>
    </row>
    <row r="51" spans="2:7" ht="21" customHeight="1">
      <c r="B51" s="51"/>
      <c r="C51" s="52"/>
      <c r="F51" s="51" t="s">
        <v>712</v>
      </c>
      <c r="G51" s="52" t="s">
        <v>713</v>
      </c>
    </row>
    <row r="52" spans="2:7" ht="21" customHeight="1">
      <c r="B52" s="51"/>
      <c r="C52" s="52"/>
      <c r="F52" s="51" t="s">
        <v>714</v>
      </c>
      <c r="G52" s="52" t="s">
        <v>715</v>
      </c>
    </row>
    <row r="53" spans="2:7" ht="21" customHeight="1">
      <c r="B53" s="51"/>
      <c r="C53" s="52"/>
      <c r="F53" s="51" t="s">
        <v>716</v>
      </c>
      <c r="G53" s="52" t="s">
        <v>717</v>
      </c>
    </row>
    <row r="54" spans="2:7" ht="21" customHeight="1">
      <c r="B54" s="51"/>
      <c r="C54" s="52"/>
      <c r="F54" s="51" t="s">
        <v>718</v>
      </c>
      <c r="G54" s="52" t="s">
        <v>719</v>
      </c>
    </row>
    <row r="55" spans="2:7" ht="21" customHeight="1">
      <c r="B55" s="51"/>
      <c r="C55" s="52"/>
      <c r="F55" s="51" t="s">
        <v>720</v>
      </c>
      <c r="G55" s="52" t="s">
        <v>721</v>
      </c>
    </row>
    <row r="56" spans="2:7" ht="21" customHeight="1">
      <c r="B56" s="51"/>
      <c r="C56" s="52"/>
      <c r="F56" s="51" t="s">
        <v>722</v>
      </c>
      <c r="G56" s="52" t="s">
        <v>723</v>
      </c>
    </row>
    <row r="57" spans="2:7" ht="21" customHeight="1">
      <c r="B57" s="51"/>
      <c r="C57" s="52"/>
      <c r="F57" s="51" t="s">
        <v>724</v>
      </c>
      <c r="G57" s="52" t="s">
        <v>725</v>
      </c>
    </row>
    <row r="58" spans="2:7" ht="21" customHeight="1">
      <c r="B58" s="51"/>
      <c r="C58" s="52"/>
      <c r="F58" s="51" t="s">
        <v>726</v>
      </c>
      <c r="G58" s="52" t="s">
        <v>727</v>
      </c>
    </row>
    <row r="59" spans="2:7" ht="21" customHeight="1">
      <c r="B59" s="51"/>
      <c r="C59" s="52"/>
      <c r="F59" s="51" t="s">
        <v>646</v>
      </c>
      <c r="G59" s="52" t="s">
        <v>728</v>
      </c>
    </row>
    <row r="60" spans="2:7" ht="21" customHeight="1">
      <c r="B60" s="51"/>
      <c r="C60" s="52"/>
      <c r="F60" s="51" t="s">
        <v>729</v>
      </c>
      <c r="G60" s="52" t="s">
        <v>730</v>
      </c>
    </row>
    <row r="61" spans="2:7" ht="21" customHeight="1">
      <c r="B61" s="51"/>
      <c r="C61" s="52"/>
      <c r="F61" s="51"/>
      <c r="G61" s="52"/>
    </row>
    <row r="62" spans="2:7" ht="21" customHeight="1">
      <c r="B62" s="51"/>
      <c r="C62" s="52"/>
      <c r="F62" s="51"/>
      <c r="G62" s="52"/>
    </row>
    <row r="63" spans="2:7" ht="21" customHeight="1">
      <c r="B63" s="53"/>
      <c r="C63" s="54"/>
      <c r="F63" s="53"/>
      <c r="G63" s="54"/>
    </row>
    <row r="64" spans="2:7" ht="21" customHeight="1">
      <c r="B64" s="104" t="s">
        <v>102</v>
      </c>
      <c r="C64" s="104" t="s">
        <v>102</v>
      </c>
      <c r="F64" s="104" t="s">
        <v>731</v>
      </c>
      <c r="G64" s="104" t="s">
        <v>731</v>
      </c>
    </row>
    <row r="65" spans="2:7" ht="21" customHeight="1">
      <c r="B65" s="105" t="s">
        <v>732</v>
      </c>
      <c r="C65" s="105" t="s">
        <v>732</v>
      </c>
      <c r="F65" s="105" t="s">
        <v>733</v>
      </c>
      <c r="G65" s="105" t="s">
        <v>733</v>
      </c>
    </row>
    <row r="66" spans="2:7" ht="21" customHeight="1">
      <c r="B66" s="49" t="s">
        <v>637</v>
      </c>
      <c r="C66" s="50" t="s">
        <v>638</v>
      </c>
      <c r="F66" s="49" t="s">
        <v>637</v>
      </c>
      <c r="G66" s="50" t="s">
        <v>638</v>
      </c>
    </row>
    <row r="67" spans="2:7" ht="21" customHeight="1">
      <c r="B67" s="51" t="s">
        <v>666</v>
      </c>
      <c r="C67" s="52" t="s">
        <v>734</v>
      </c>
      <c r="F67" s="51" t="s">
        <v>735</v>
      </c>
      <c r="G67" s="52" t="s">
        <v>736</v>
      </c>
    </row>
    <row r="68" spans="2:7" ht="21" customHeight="1">
      <c r="B68" s="51" t="s">
        <v>737</v>
      </c>
      <c r="C68" s="52" t="s">
        <v>738</v>
      </c>
      <c r="F68" s="51" t="s">
        <v>739</v>
      </c>
      <c r="G68" s="52" t="s">
        <v>740</v>
      </c>
    </row>
    <row r="69" spans="2:7" ht="21" customHeight="1">
      <c r="B69" s="51" t="s">
        <v>741</v>
      </c>
      <c r="C69" s="52" t="s">
        <v>742</v>
      </c>
      <c r="F69" s="51" t="s">
        <v>743</v>
      </c>
      <c r="G69" s="52" t="s">
        <v>744</v>
      </c>
    </row>
    <row r="70" spans="2:7" ht="21" customHeight="1">
      <c r="B70" s="51" t="s">
        <v>745</v>
      </c>
      <c r="C70" s="52" t="s">
        <v>746</v>
      </c>
      <c r="F70" s="51" t="s">
        <v>747</v>
      </c>
      <c r="G70" s="52" t="s">
        <v>748</v>
      </c>
    </row>
    <row r="71" spans="2:7" ht="18.75" customHeight="1">
      <c r="B71" s="51" t="s">
        <v>749</v>
      </c>
      <c r="C71" s="52" t="s">
        <v>750</v>
      </c>
      <c r="F71" s="51" t="s">
        <v>43</v>
      </c>
      <c r="G71" s="52" t="s">
        <v>751</v>
      </c>
    </row>
    <row r="72" spans="2:7">
      <c r="B72" s="51"/>
      <c r="C72" s="52"/>
      <c r="F72" s="51" t="s">
        <v>752</v>
      </c>
      <c r="G72" s="52" t="s">
        <v>753</v>
      </c>
    </row>
    <row r="73" spans="2:7">
      <c r="B73" s="51"/>
      <c r="C73" s="52"/>
      <c r="F73" s="51" t="s">
        <v>754</v>
      </c>
      <c r="G73" s="52" t="s">
        <v>755</v>
      </c>
    </row>
    <row r="74" spans="2:7" ht="21" customHeight="1">
      <c r="B74" s="51"/>
      <c r="C74" s="52"/>
      <c r="F74" s="51" t="s">
        <v>756</v>
      </c>
      <c r="G74" s="52" t="s">
        <v>757</v>
      </c>
    </row>
    <row r="75" spans="2:7" ht="21" customHeight="1">
      <c r="B75" s="51"/>
      <c r="C75" s="52"/>
      <c r="F75" s="51" t="s">
        <v>51</v>
      </c>
      <c r="G75" s="52" t="s">
        <v>758</v>
      </c>
    </row>
    <row r="76" spans="2:7" ht="21" customHeight="1">
      <c r="B76" s="51"/>
      <c r="C76" s="52"/>
      <c r="F76" s="51" t="s">
        <v>759</v>
      </c>
      <c r="G76" s="52" t="s">
        <v>760</v>
      </c>
    </row>
    <row r="77" spans="2:7" ht="21" customHeight="1">
      <c r="B77" s="51"/>
      <c r="C77" s="52"/>
      <c r="F77" s="51" t="s">
        <v>761</v>
      </c>
      <c r="G77" s="52" t="s">
        <v>762</v>
      </c>
    </row>
    <row r="78" spans="2:7" ht="21" customHeight="1">
      <c r="B78" s="51"/>
      <c r="C78" s="52"/>
      <c r="F78" s="51" t="s">
        <v>763</v>
      </c>
      <c r="G78" s="52" t="s">
        <v>764</v>
      </c>
    </row>
    <row r="79" spans="2:7" ht="21" customHeight="1">
      <c r="B79" s="51"/>
      <c r="C79" s="52"/>
      <c r="F79" s="51" t="s">
        <v>765</v>
      </c>
      <c r="G79" s="52" t="s">
        <v>766</v>
      </c>
    </row>
    <row r="80" spans="2:7" ht="21" customHeight="1">
      <c r="B80" s="51"/>
      <c r="C80" s="52"/>
      <c r="F80" s="51"/>
      <c r="G80" s="52"/>
    </row>
    <row r="81" spans="2:7" ht="21" customHeight="1">
      <c r="B81" s="53"/>
      <c r="C81" s="54"/>
      <c r="F81" s="53"/>
      <c r="G81" s="54"/>
    </row>
    <row r="82" spans="2:7" ht="21" customHeight="1">
      <c r="B82" s="104" t="s">
        <v>103</v>
      </c>
      <c r="C82" s="104" t="s">
        <v>103</v>
      </c>
      <c r="F82" s="104" t="s">
        <v>108</v>
      </c>
      <c r="G82" s="104" t="s">
        <v>108</v>
      </c>
    </row>
    <row r="83" spans="2:7" ht="21" customHeight="1">
      <c r="B83" s="105" t="s">
        <v>767</v>
      </c>
      <c r="C83" s="105" t="s">
        <v>767</v>
      </c>
      <c r="F83" s="105" t="s">
        <v>768</v>
      </c>
      <c r="G83" s="105" t="s">
        <v>768</v>
      </c>
    </row>
    <row r="84" spans="2:7" ht="21" customHeight="1">
      <c r="B84" s="49" t="s">
        <v>637</v>
      </c>
      <c r="C84" s="50" t="s">
        <v>638</v>
      </c>
      <c r="F84" s="49" t="s">
        <v>637</v>
      </c>
      <c r="G84" s="50" t="s">
        <v>638</v>
      </c>
    </row>
    <row r="85" spans="2:7" ht="21" customHeight="1">
      <c r="B85" s="51" t="s">
        <v>769</v>
      </c>
      <c r="C85" s="52" t="s">
        <v>770</v>
      </c>
      <c r="F85" s="51" t="s">
        <v>771</v>
      </c>
      <c r="G85" s="52" t="s">
        <v>772</v>
      </c>
    </row>
    <row r="86" spans="2:7" ht="21" customHeight="1">
      <c r="B86" s="51" t="s">
        <v>773</v>
      </c>
      <c r="C86" s="52" t="s">
        <v>774</v>
      </c>
      <c r="F86" s="51" t="s">
        <v>775</v>
      </c>
      <c r="G86" s="52" t="s">
        <v>776</v>
      </c>
    </row>
    <row r="87" spans="2:7" ht="21" customHeight="1">
      <c r="B87" s="51" t="s">
        <v>777</v>
      </c>
      <c r="C87" s="52" t="s">
        <v>778</v>
      </c>
      <c r="F87" s="51" t="s">
        <v>779</v>
      </c>
      <c r="G87" s="52" t="s">
        <v>780</v>
      </c>
    </row>
    <row r="88" spans="2:7" ht="21" customHeight="1">
      <c r="B88" s="51" t="s">
        <v>781</v>
      </c>
      <c r="C88" s="52" t="s">
        <v>782</v>
      </c>
      <c r="F88" s="51" t="s">
        <v>783</v>
      </c>
      <c r="G88" s="52" t="s">
        <v>784</v>
      </c>
    </row>
    <row r="89" spans="2:7" ht="21" customHeight="1">
      <c r="B89" s="51" t="s">
        <v>785</v>
      </c>
      <c r="C89" s="52" t="s">
        <v>786</v>
      </c>
      <c r="F89" s="51" t="s">
        <v>787</v>
      </c>
      <c r="G89" s="52" t="s">
        <v>788</v>
      </c>
    </row>
    <row r="90" spans="2:7" ht="21" customHeight="1">
      <c r="B90" s="51" t="s">
        <v>789</v>
      </c>
      <c r="C90" s="52" t="s">
        <v>790</v>
      </c>
      <c r="F90" s="51" t="s">
        <v>791</v>
      </c>
      <c r="G90" s="52" t="s">
        <v>792</v>
      </c>
    </row>
    <row r="91" spans="2:7" ht="21" customHeight="1">
      <c r="B91" s="51" t="s">
        <v>793</v>
      </c>
      <c r="C91" s="52" t="s">
        <v>794</v>
      </c>
      <c r="F91" s="51" t="s">
        <v>795</v>
      </c>
      <c r="G91" s="52" t="s">
        <v>796</v>
      </c>
    </row>
    <row r="92" spans="2:7" ht="21" customHeight="1">
      <c r="B92" s="51" t="s">
        <v>694</v>
      </c>
      <c r="C92" s="52" t="s">
        <v>797</v>
      </c>
      <c r="F92" s="51" t="s">
        <v>798</v>
      </c>
      <c r="G92" s="52" t="s">
        <v>799</v>
      </c>
    </row>
    <row r="93" spans="2:7" ht="21" customHeight="1">
      <c r="B93" s="51"/>
      <c r="C93" s="52"/>
      <c r="F93" s="51" t="s">
        <v>800</v>
      </c>
      <c r="G93" s="52" t="s">
        <v>801</v>
      </c>
    </row>
    <row r="94" spans="2:7" ht="21" customHeight="1">
      <c r="B94" s="51"/>
      <c r="C94" s="52"/>
      <c r="F94" s="51" t="s">
        <v>694</v>
      </c>
      <c r="G94" s="52" t="s">
        <v>802</v>
      </c>
    </row>
    <row r="95" spans="2:7" ht="21" customHeight="1">
      <c r="B95" s="51"/>
      <c r="C95" s="52"/>
      <c r="F95" s="51"/>
      <c r="G95" s="52"/>
    </row>
    <row r="96" spans="2:7" ht="30" customHeight="1">
      <c r="B96" s="51"/>
      <c r="C96" s="52"/>
      <c r="F96" s="51"/>
      <c r="G96" s="52"/>
    </row>
    <row r="97" spans="2:7">
      <c r="B97" s="53"/>
      <c r="C97" s="54"/>
      <c r="F97" s="53"/>
      <c r="G97" s="54"/>
    </row>
    <row r="98" spans="2:7">
      <c r="B98" s="104" t="s">
        <v>109</v>
      </c>
      <c r="C98" s="104" t="s">
        <v>109</v>
      </c>
      <c r="F98" s="104" t="s">
        <v>110</v>
      </c>
      <c r="G98" s="104" t="s">
        <v>110</v>
      </c>
    </row>
    <row r="99" spans="2:7" ht="21" customHeight="1">
      <c r="B99" s="105" t="s">
        <v>803</v>
      </c>
      <c r="C99" s="105" t="s">
        <v>803</v>
      </c>
      <c r="F99" s="105" t="s">
        <v>804</v>
      </c>
      <c r="G99" s="105" t="s">
        <v>804</v>
      </c>
    </row>
    <row r="100" spans="2:7" ht="21" customHeight="1">
      <c r="B100" s="49" t="s">
        <v>637</v>
      </c>
      <c r="C100" s="50" t="s">
        <v>638</v>
      </c>
      <c r="F100" s="49" t="s">
        <v>637</v>
      </c>
      <c r="G100" s="50" t="s">
        <v>638</v>
      </c>
    </row>
    <row r="101" spans="2:7" ht="21" customHeight="1">
      <c r="B101" s="51" t="s">
        <v>805</v>
      </c>
      <c r="C101" s="52" t="s">
        <v>806</v>
      </c>
      <c r="F101" s="51" t="s">
        <v>807</v>
      </c>
      <c r="G101" s="52" t="s">
        <v>808</v>
      </c>
    </row>
    <row r="102" spans="2:7" ht="21" customHeight="1">
      <c r="B102" s="51" t="s">
        <v>809</v>
      </c>
      <c r="C102" s="52" t="s">
        <v>810</v>
      </c>
      <c r="F102" s="51" t="s">
        <v>811</v>
      </c>
      <c r="G102" s="52" t="s">
        <v>812</v>
      </c>
    </row>
    <row r="103" spans="2:7" ht="21" customHeight="1">
      <c r="B103" s="51" t="s">
        <v>813</v>
      </c>
      <c r="C103" s="52" t="s">
        <v>814</v>
      </c>
      <c r="F103" s="51" t="s">
        <v>815</v>
      </c>
      <c r="G103" s="52" t="s">
        <v>816</v>
      </c>
    </row>
    <row r="104" spans="2:7" ht="21" customHeight="1">
      <c r="B104" s="51"/>
      <c r="C104" s="52"/>
      <c r="F104" s="51" t="s">
        <v>817</v>
      </c>
      <c r="G104" s="52" t="s">
        <v>818</v>
      </c>
    </row>
    <row r="105" spans="2:7" ht="21" customHeight="1">
      <c r="B105" s="51"/>
      <c r="C105" s="52"/>
      <c r="F105" s="51" t="s">
        <v>819</v>
      </c>
      <c r="G105" s="52" t="s">
        <v>820</v>
      </c>
    </row>
    <row r="106" spans="2:7" ht="21" customHeight="1">
      <c r="B106" s="51"/>
      <c r="C106" s="52"/>
      <c r="F106" s="51" t="s">
        <v>821</v>
      </c>
      <c r="G106" s="52" t="s">
        <v>822</v>
      </c>
    </row>
    <row r="107" spans="2:7" ht="21" customHeight="1">
      <c r="B107" s="51"/>
      <c r="C107" s="52"/>
      <c r="F107" s="51" t="s">
        <v>823</v>
      </c>
      <c r="G107" s="52" t="s">
        <v>824</v>
      </c>
    </row>
    <row r="108" spans="2:7" ht="21" customHeight="1">
      <c r="B108" s="51"/>
      <c r="C108" s="52"/>
      <c r="F108" s="51" t="s">
        <v>825</v>
      </c>
      <c r="G108" s="52" t="s">
        <v>826</v>
      </c>
    </row>
    <row r="109" spans="2:7" ht="21" customHeight="1">
      <c r="B109" s="51"/>
      <c r="C109" s="52"/>
      <c r="F109" s="51" t="s">
        <v>827</v>
      </c>
      <c r="G109" s="52" t="s">
        <v>828</v>
      </c>
    </row>
    <row r="110" spans="2:7" ht="21" customHeight="1">
      <c r="B110" s="51"/>
      <c r="C110" s="52"/>
      <c r="F110" s="51" t="s">
        <v>829</v>
      </c>
      <c r="G110" s="52" t="s">
        <v>830</v>
      </c>
    </row>
    <row r="111" spans="2:7" ht="21" customHeight="1">
      <c r="B111" s="51"/>
      <c r="C111" s="52"/>
      <c r="F111" s="51" t="s">
        <v>831</v>
      </c>
      <c r="G111" s="52" t="s">
        <v>832</v>
      </c>
    </row>
    <row r="112" spans="2:7" ht="21" customHeight="1">
      <c r="B112" s="51"/>
      <c r="C112" s="52"/>
      <c r="F112" s="51"/>
      <c r="G112" s="52"/>
    </row>
    <row r="113" spans="2:7" ht="21" customHeight="1">
      <c r="B113" s="51"/>
      <c r="C113" s="52"/>
      <c r="F113" s="51"/>
      <c r="G113" s="52"/>
    </row>
    <row r="114" spans="2:7" ht="21" customHeight="1">
      <c r="B114" s="53"/>
      <c r="C114" s="54"/>
      <c r="F114" s="53"/>
      <c r="G114" s="54"/>
    </row>
    <row r="115" spans="2:7" ht="21" customHeight="1"/>
    <row r="116" spans="2:7" ht="21" customHeight="1"/>
    <row r="117" spans="2:7" ht="21" customHeight="1">
      <c r="B117" s="106" t="s">
        <v>105</v>
      </c>
      <c r="C117" s="106" t="s">
        <v>105</v>
      </c>
      <c r="F117" s="106" t="s">
        <v>833</v>
      </c>
      <c r="G117" s="106" t="s">
        <v>833</v>
      </c>
    </row>
    <row r="118" spans="2:7" ht="21" customHeight="1">
      <c r="B118" s="105" t="s">
        <v>834</v>
      </c>
      <c r="C118" s="105" t="s">
        <v>834</v>
      </c>
      <c r="F118" s="105" t="s">
        <v>835</v>
      </c>
      <c r="G118" s="105" t="s">
        <v>835</v>
      </c>
    </row>
    <row r="119" spans="2:7" ht="21" customHeight="1">
      <c r="B119" s="55" t="s">
        <v>637</v>
      </c>
      <c r="C119" s="56" t="s">
        <v>638</v>
      </c>
      <c r="F119" s="55" t="s">
        <v>637</v>
      </c>
      <c r="G119" s="56" t="s">
        <v>638</v>
      </c>
    </row>
    <row r="120" spans="2:7" ht="21" customHeight="1">
      <c r="B120" s="57" t="s">
        <v>631</v>
      </c>
      <c r="C120" s="58" t="s">
        <v>836</v>
      </c>
      <c r="F120" s="57" t="s">
        <v>837</v>
      </c>
      <c r="G120" s="58" t="s">
        <v>838</v>
      </c>
    </row>
    <row r="121" spans="2:7" ht="30" customHeight="1">
      <c r="B121" s="57" t="s">
        <v>839</v>
      </c>
      <c r="C121" s="58" t="s">
        <v>840</v>
      </c>
      <c r="F121" s="57" t="s">
        <v>841</v>
      </c>
      <c r="G121" s="58" t="s">
        <v>842</v>
      </c>
    </row>
    <row r="122" spans="2:7">
      <c r="B122" s="57" t="s">
        <v>843</v>
      </c>
      <c r="C122" s="58" t="s">
        <v>844</v>
      </c>
      <c r="F122" s="57" t="s">
        <v>845</v>
      </c>
      <c r="G122" s="58" t="s">
        <v>846</v>
      </c>
    </row>
    <row r="123" spans="2:7">
      <c r="B123" s="57" t="s">
        <v>847</v>
      </c>
      <c r="C123" s="58" t="s">
        <v>848</v>
      </c>
      <c r="F123" s="57" t="s">
        <v>849</v>
      </c>
      <c r="G123" s="58" t="s">
        <v>850</v>
      </c>
    </row>
    <row r="124" spans="2:7" ht="21" customHeight="1">
      <c r="B124" s="57" t="s">
        <v>851</v>
      </c>
      <c r="C124" s="58" t="s">
        <v>852</v>
      </c>
      <c r="F124" s="57" t="s">
        <v>853</v>
      </c>
      <c r="G124" s="58" t="s">
        <v>854</v>
      </c>
    </row>
    <row r="125" spans="2:7" ht="21" customHeight="1">
      <c r="B125" s="57" t="s">
        <v>855</v>
      </c>
      <c r="C125" s="58" t="s">
        <v>856</v>
      </c>
      <c r="F125" s="57" t="s">
        <v>857</v>
      </c>
      <c r="G125" s="58" t="s">
        <v>858</v>
      </c>
    </row>
    <row r="126" spans="2:7" ht="21" customHeight="1">
      <c r="B126" s="57" t="s">
        <v>859</v>
      </c>
      <c r="C126" s="58" t="s">
        <v>860</v>
      </c>
      <c r="F126" s="57" t="s">
        <v>777</v>
      </c>
      <c r="G126" s="58" t="s">
        <v>861</v>
      </c>
    </row>
    <row r="127" spans="2:7" ht="21" customHeight="1">
      <c r="B127" s="57" t="s">
        <v>862</v>
      </c>
      <c r="C127" s="58" t="s">
        <v>863</v>
      </c>
      <c r="F127" s="57"/>
      <c r="G127" s="58"/>
    </row>
    <row r="128" spans="2:7" ht="21" customHeight="1">
      <c r="B128" s="57" t="s">
        <v>864</v>
      </c>
      <c r="C128" s="58" t="s">
        <v>865</v>
      </c>
      <c r="F128" s="57"/>
      <c r="G128" s="58"/>
    </row>
    <row r="129" spans="2:7" ht="21" customHeight="1">
      <c r="B129" s="57" t="s">
        <v>866</v>
      </c>
      <c r="C129" s="58" t="s">
        <v>867</v>
      </c>
      <c r="F129" s="57"/>
      <c r="G129" s="58"/>
    </row>
    <row r="130" spans="2:7" ht="21" customHeight="1">
      <c r="B130" s="57" t="s">
        <v>868</v>
      </c>
      <c r="C130" s="58" t="s">
        <v>869</v>
      </c>
      <c r="F130" s="57"/>
      <c r="G130" s="58"/>
    </row>
    <row r="131" spans="2:7" ht="21" customHeight="1">
      <c r="B131" s="57"/>
      <c r="C131" s="58"/>
      <c r="F131" s="57"/>
      <c r="G131" s="58"/>
    </row>
    <row r="132" spans="2:7" ht="21" customHeight="1">
      <c r="B132" s="57"/>
      <c r="C132" s="58"/>
      <c r="F132" s="57"/>
      <c r="G132" s="58"/>
    </row>
    <row r="133" spans="2:7" ht="21" customHeight="1">
      <c r="B133" s="59"/>
      <c r="C133" s="60"/>
      <c r="F133" s="59"/>
      <c r="G133" s="60"/>
    </row>
    <row r="134" spans="2:7" ht="21" customHeight="1"/>
    <row r="135" spans="2:7" ht="21" customHeight="1"/>
    <row r="136" spans="2:7" ht="21" customHeight="1"/>
    <row r="137" spans="2:7" ht="21" customHeight="1"/>
    <row r="138" spans="2:7" ht="21" customHeight="1"/>
    <row r="139" spans="2:7" ht="21" customHeight="1"/>
    <row r="140" spans="2:7" ht="21" customHeight="1"/>
    <row r="141" spans="2:7" ht="21" customHeight="1"/>
    <row r="142" spans="2:7" ht="21" customHeight="1"/>
    <row r="143" spans="2:7" ht="21" customHeight="1"/>
    <row r="144" spans="2:7" ht="21" customHeight="1"/>
    <row r="145" ht="21" customHeight="1"/>
    <row r="146" ht="30"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30" customHeight="1"/>
    <row r="174" ht="21" customHeight="1"/>
    <row r="175" ht="21" customHeight="1"/>
    <row r="176" ht="21" customHeight="1"/>
    <row r="177" spans="1:13" ht="21" customHeight="1"/>
    <row r="178" spans="1:13" ht="21" customHeight="1"/>
    <row r="179" spans="1:13" ht="21" customHeight="1"/>
    <row r="180" spans="1:13" ht="21" customHeight="1"/>
    <row r="181" spans="1:13" ht="21" customHeight="1"/>
    <row r="182" spans="1:13" ht="21" customHeight="1">
      <c r="A182" s="61"/>
      <c r="H182" s="61"/>
      <c r="I182" s="61"/>
      <c r="J182" s="61"/>
      <c r="K182" s="61"/>
      <c r="L182" s="61"/>
      <c r="M182" s="61"/>
    </row>
    <row r="183" spans="1:13" ht="21" customHeight="1">
      <c r="A183" s="61"/>
      <c r="H183" s="61"/>
      <c r="I183" s="61"/>
      <c r="J183" s="61"/>
      <c r="K183" s="61"/>
      <c r="L183" s="61"/>
      <c r="M183" s="61"/>
    </row>
    <row r="184" spans="1:13" ht="21" customHeight="1">
      <c r="A184" s="61"/>
      <c r="H184" s="61"/>
      <c r="I184" s="61"/>
      <c r="J184" s="61"/>
      <c r="K184" s="61"/>
      <c r="L184" s="61"/>
      <c r="M184" s="61"/>
    </row>
    <row r="185" spans="1:13" ht="21" customHeight="1">
      <c r="A185" s="61"/>
      <c r="H185" s="61"/>
      <c r="I185" s="61"/>
      <c r="J185" s="61"/>
      <c r="K185" s="61"/>
      <c r="L185" s="61"/>
      <c r="M185" s="61"/>
    </row>
    <row r="186" spans="1:13" ht="21" customHeight="1">
      <c r="A186" s="61"/>
      <c r="H186" s="61"/>
      <c r="I186" s="61"/>
      <c r="J186" s="61"/>
      <c r="K186" s="61"/>
      <c r="L186" s="61"/>
      <c r="M186" s="61"/>
    </row>
    <row r="187" spans="1:13" ht="21" customHeight="1">
      <c r="A187" s="61"/>
      <c r="H187" s="61"/>
      <c r="I187" s="61"/>
      <c r="J187" s="61"/>
      <c r="K187" s="61"/>
      <c r="L187" s="61"/>
      <c r="M187" s="61"/>
    </row>
    <row r="188" spans="1:13" ht="21" customHeight="1">
      <c r="A188" s="61"/>
      <c r="H188" s="61"/>
      <c r="I188" s="61"/>
      <c r="J188" s="61"/>
      <c r="K188" s="61"/>
      <c r="L188" s="61"/>
      <c r="M188" s="61"/>
    </row>
    <row r="189" spans="1:13" ht="21" customHeight="1">
      <c r="A189" s="61"/>
      <c r="H189" s="61"/>
      <c r="I189" s="61"/>
      <c r="J189" s="61"/>
      <c r="K189" s="61"/>
      <c r="L189" s="61"/>
      <c r="M189" s="61"/>
    </row>
    <row r="190" spans="1:13" ht="21" customHeight="1">
      <c r="A190" s="61"/>
      <c r="H190" s="61"/>
      <c r="I190" s="61"/>
      <c r="J190" s="61"/>
      <c r="K190" s="61"/>
      <c r="L190" s="61"/>
      <c r="M190" s="61"/>
    </row>
    <row r="191" spans="1:13" ht="21" customHeight="1">
      <c r="A191" s="61"/>
      <c r="H191" s="61"/>
      <c r="I191" s="61"/>
      <c r="J191" s="61"/>
      <c r="K191" s="61"/>
      <c r="L191" s="61"/>
      <c r="M191" s="61"/>
    </row>
    <row r="192" spans="1:13" ht="21" customHeight="1">
      <c r="A192" s="61"/>
      <c r="H192" s="61"/>
      <c r="I192" s="61"/>
      <c r="J192" s="61"/>
      <c r="K192" s="61"/>
      <c r="L192" s="61"/>
      <c r="M192" s="61"/>
    </row>
    <row r="193" spans="1:13" ht="21" customHeight="1">
      <c r="A193" s="61"/>
      <c r="H193" s="61"/>
      <c r="I193" s="61"/>
      <c r="J193" s="61"/>
      <c r="K193" s="61"/>
      <c r="L193" s="61"/>
      <c r="M193" s="61"/>
    </row>
    <row r="194" spans="1:13" ht="21" customHeight="1">
      <c r="A194" s="61"/>
      <c r="H194" s="61"/>
      <c r="I194" s="61"/>
      <c r="J194" s="61"/>
      <c r="K194" s="61"/>
      <c r="L194" s="61"/>
      <c r="M194" s="61"/>
    </row>
    <row r="195" spans="1:13" ht="21" customHeight="1">
      <c r="A195" s="61"/>
      <c r="H195" s="61"/>
      <c r="I195" s="61"/>
      <c r="J195" s="61"/>
      <c r="K195" s="61"/>
      <c r="L195" s="61"/>
      <c r="M195" s="61"/>
    </row>
    <row r="196" spans="1:13" ht="30" customHeight="1">
      <c r="A196" s="61"/>
      <c r="H196" s="61"/>
      <c r="I196" s="61"/>
      <c r="J196" s="61"/>
      <c r="K196" s="61"/>
      <c r="L196" s="61"/>
      <c r="M196" s="61"/>
    </row>
    <row r="197" spans="1:13" ht="13.5">
      <c r="A197" s="61"/>
      <c r="H197" s="61"/>
      <c r="I197" s="61"/>
      <c r="J197" s="61"/>
      <c r="K197" s="61"/>
      <c r="L197" s="61"/>
      <c r="M197" s="61"/>
    </row>
    <row r="198" spans="1:13" ht="13.5">
      <c r="A198" s="61"/>
      <c r="H198" s="61"/>
      <c r="I198" s="61"/>
      <c r="J198" s="61"/>
      <c r="K198" s="61"/>
      <c r="L198" s="61"/>
      <c r="M198" s="61"/>
    </row>
    <row r="199" spans="1:13" ht="21" customHeight="1">
      <c r="A199" s="61"/>
      <c r="H199" s="61"/>
      <c r="I199" s="61"/>
      <c r="J199" s="61"/>
      <c r="K199" s="61"/>
      <c r="L199" s="61"/>
      <c r="M199" s="61"/>
    </row>
    <row r="200" spans="1:13" ht="21" customHeight="1">
      <c r="A200" s="61"/>
      <c r="H200" s="61"/>
      <c r="I200" s="61"/>
      <c r="J200" s="61"/>
      <c r="K200" s="61"/>
      <c r="L200" s="61"/>
      <c r="M200" s="61"/>
    </row>
    <row r="201" spans="1:13" ht="21" customHeight="1">
      <c r="A201" s="61"/>
      <c r="H201" s="61"/>
      <c r="I201" s="61"/>
      <c r="J201" s="61"/>
      <c r="K201" s="61"/>
      <c r="L201" s="61"/>
      <c r="M201" s="61"/>
    </row>
    <row r="202" spans="1:13" ht="21" customHeight="1">
      <c r="A202" s="61"/>
      <c r="H202" s="61"/>
      <c r="I202" s="61"/>
      <c r="J202" s="61"/>
      <c r="K202" s="61"/>
      <c r="L202" s="61"/>
      <c r="M202" s="61"/>
    </row>
    <row r="203" spans="1:13" ht="21" customHeight="1">
      <c r="A203" s="61"/>
      <c r="H203" s="61"/>
      <c r="I203" s="61"/>
      <c r="J203" s="61"/>
      <c r="K203" s="61"/>
      <c r="L203" s="61"/>
      <c r="M203" s="61"/>
    </row>
    <row r="204" spans="1:13" ht="21" customHeight="1">
      <c r="A204" s="61"/>
      <c r="H204" s="61"/>
      <c r="I204" s="61"/>
      <c r="J204" s="61"/>
      <c r="K204" s="61"/>
      <c r="L204" s="61"/>
      <c r="M204" s="61"/>
    </row>
    <row r="205" spans="1:13" ht="21" customHeight="1">
      <c r="A205" s="61"/>
      <c r="H205" s="61"/>
      <c r="I205" s="61"/>
      <c r="J205" s="61"/>
      <c r="K205" s="61"/>
      <c r="L205" s="61"/>
      <c r="M205" s="61"/>
    </row>
    <row r="206" spans="1:13" ht="21" customHeight="1">
      <c r="A206" s="61"/>
      <c r="H206" s="61"/>
      <c r="I206" s="61"/>
      <c r="J206" s="61"/>
      <c r="K206" s="61"/>
      <c r="L206" s="61"/>
      <c r="M206" s="61"/>
    </row>
    <row r="207" spans="1:13" ht="21" customHeight="1">
      <c r="A207" s="61"/>
      <c r="H207" s="61"/>
      <c r="I207" s="61"/>
      <c r="J207" s="61"/>
      <c r="K207" s="61"/>
      <c r="L207" s="61"/>
      <c r="M207" s="61"/>
    </row>
    <row r="208" spans="1:13" ht="21" customHeight="1">
      <c r="A208" s="61"/>
      <c r="H208" s="61"/>
      <c r="I208" s="61"/>
      <c r="J208" s="61"/>
      <c r="K208" s="61"/>
      <c r="L208" s="61"/>
      <c r="M208" s="61"/>
    </row>
    <row r="209" spans="1:13" ht="21" customHeight="1">
      <c r="A209" s="61"/>
      <c r="H209" s="61"/>
      <c r="I209" s="61"/>
      <c r="J209" s="61"/>
      <c r="K209" s="61"/>
      <c r="L209" s="61"/>
      <c r="M209" s="61"/>
    </row>
    <row r="210" spans="1:13" ht="21" customHeight="1">
      <c r="A210" s="61"/>
      <c r="H210" s="61"/>
      <c r="I210" s="61"/>
      <c r="J210" s="61"/>
      <c r="K210" s="61"/>
      <c r="L210" s="61"/>
      <c r="M210" s="61"/>
    </row>
    <row r="211" spans="1:13" ht="21" customHeight="1">
      <c r="A211" s="61"/>
      <c r="H211" s="61"/>
      <c r="I211" s="61"/>
      <c r="J211" s="61"/>
      <c r="K211" s="61"/>
      <c r="L211" s="61"/>
      <c r="M211" s="61"/>
    </row>
    <row r="212" spans="1:13" ht="21" customHeight="1">
      <c r="A212" s="61"/>
      <c r="H212" s="61"/>
      <c r="I212" s="61"/>
      <c r="J212" s="61"/>
      <c r="K212" s="61"/>
      <c r="L212" s="61"/>
      <c r="M212" s="61"/>
    </row>
    <row r="213" spans="1:13" ht="21" customHeight="1">
      <c r="A213" s="61"/>
      <c r="H213" s="61"/>
      <c r="I213" s="61"/>
      <c r="J213" s="61"/>
      <c r="K213" s="61"/>
      <c r="L213" s="61"/>
      <c r="M213" s="61"/>
    </row>
    <row r="214" spans="1:13" ht="21" customHeight="1">
      <c r="A214" s="61"/>
      <c r="H214" s="61"/>
      <c r="I214" s="61"/>
      <c r="J214" s="61"/>
      <c r="K214" s="61"/>
      <c r="L214" s="61"/>
      <c r="M214" s="61"/>
    </row>
    <row r="215" spans="1:13" ht="21" customHeight="1">
      <c r="A215" s="61"/>
      <c r="H215" s="61"/>
      <c r="I215" s="61"/>
      <c r="J215" s="61"/>
      <c r="K215" s="61"/>
      <c r="L215" s="61"/>
      <c r="M215" s="61"/>
    </row>
    <row r="216" spans="1:13" ht="21" customHeight="1">
      <c r="A216" s="61"/>
      <c r="H216" s="61"/>
      <c r="I216" s="61"/>
      <c r="J216" s="61"/>
      <c r="K216" s="61"/>
      <c r="L216" s="61"/>
      <c r="M216" s="61"/>
    </row>
    <row r="217" spans="1:13" ht="21" customHeight="1">
      <c r="A217" s="61"/>
      <c r="H217" s="61"/>
      <c r="I217" s="61"/>
      <c r="J217" s="61"/>
      <c r="K217" s="61"/>
      <c r="L217" s="61"/>
      <c r="M217" s="61"/>
    </row>
    <row r="218" spans="1:13" ht="21" customHeight="1">
      <c r="A218" s="61"/>
      <c r="H218" s="61"/>
      <c r="I218" s="61"/>
      <c r="J218" s="61"/>
      <c r="K218" s="61"/>
      <c r="L218" s="61"/>
      <c r="M218" s="61"/>
    </row>
    <row r="219" spans="1:13" ht="21" customHeight="1">
      <c r="A219" s="61"/>
      <c r="H219" s="61"/>
      <c r="I219" s="61"/>
      <c r="J219" s="61"/>
      <c r="K219" s="61"/>
      <c r="L219" s="61"/>
      <c r="M219" s="61"/>
    </row>
    <row r="220" spans="1:13" ht="21" customHeight="1">
      <c r="A220" s="61"/>
      <c r="H220" s="61"/>
      <c r="I220" s="61"/>
      <c r="J220" s="61"/>
      <c r="K220" s="61"/>
      <c r="L220" s="61"/>
      <c r="M220" s="61"/>
    </row>
    <row r="221" spans="1:13" ht="30" customHeight="1">
      <c r="A221" s="61"/>
      <c r="H221" s="61"/>
      <c r="I221" s="61"/>
      <c r="J221" s="61"/>
      <c r="K221" s="61"/>
      <c r="L221" s="61"/>
      <c r="M221" s="61"/>
    </row>
    <row r="222" spans="1:13" ht="13.5">
      <c r="A222" s="61"/>
      <c r="H222" s="61"/>
      <c r="I222" s="61"/>
      <c r="J222" s="61"/>
      <c r="K222" s="61"/>
      <c r="L222" s="61"/>
      <c r="M222" s="61"/>
    </row>
    <row r="223" spans="1:13" ht="13.5">
      <c r="A223" s="61"/>
      <c r="H223" s="61"/>
      <c r="I223" s="61"/>
      <c r="J223" s="61"/>
      <c r="K223" s="61"/>
      <c r="L223" s="61"/>
      <c r="M223" s="61"/>
    </row>
    <row r="224" spans="1:13" ht="21" customHeight="1">
      <c r="A224" s="61"/>
      <c r="H224" s="61"/>
      <c r="I224" s="61"/>
      <c r="J224" s="61"/>
      <c r="K224" s="61"/>
      <c r="L224" s="61"/>
      <c r="M224" s="61"/>
    </row>
    <row r="225" spans="1:13" ht="21" customHeight="1">
      <c r="A225" s="61"/>
      <c r="H225" s="61"/>
      <c r="I225" s="61"/>
      <c r="J225" s="61"/>
      <c r="K225" s="61"/>
      <c r="L225" s="61"/>
      <c r="M225" s="61"/>
    </row>
    <row r="226" spans="1:13" ht="21" customHeight="1">
      <c r="A226" s="61"/>
      <c r="H226" s="61"/>
      <c r="I226" s="61"/>
      <c r="J226" s="61"/>
      <c r="K226" s="61"/>
      <c r="L226" s="61"/>
      <c r="M226" s="61"/>
    </row>
    <row r="227" spans="1:13" ht="21" customHeight="1">
      <c r="A227" s="61"/>
      <c r="H227" s="61"/>
      <c r="I227" s="61"/>
      <c r="J227" s="61"/>
      <c r="K227" s="61"/>
      <c r="L227" s="61"/>
      <c r="M227" s="61"/>
    </row>
    <row r="228" spans="1:13" ht="21" customHeight="1">
      <c r="A228" s="61"/>
      <c r="H228" s="61"/>
      <c r="I228" s="61"/>
      <c r="J228" s="61"/>
      <c r="K228" s="61"/>
      <c r="L228" s="61"/>
      <c r="M228" s="61"/>
    </row>
    <row r="229" spans="1:13" ht="21" customHeight="1">
      <c r="A229" s="61"/>
      <c r="H229" s="61"/>
      <c r="I229" s="61"/>
      <c r="J229" s="61"/>
      <c r="K229" s="61"/>
      <c r="L229" s="61"/>
      <c r="M229" s="61"/>
    </row>
    <row r="230" spans="1:13" ht="21" customHeight="1">
      <c r="A230" s="61"/>
      <c r="H230" s="61"/>
      <c r="I230" s="61"/>
      <c r="J230" s="61"/>
      <c r="K230" s="61"/>
      <c r="L230" s="61"/>
      <c r="M230" s="61"/>
    </row>
    <row r="231" spans="1:13" ht="21" customHeight="1">
      <c r="A231" s="61"/>
      <c r="H231" s="61"/>
      <c r="I231" s="61"/>
      <c r="J231" s="61"/>
      <c r="K231" s="61"/>
      <c r="L231" s="61"/>
      <c r="M231" s="61"/>
    </row>
    <row r="232" spans="1:13" ht="21" customHeight="1">
      <c r="A232" s="61"/>
      <c r="H232" s="61"/>
      <c r="I232" s="61"/>
      <c r="J232" s="61"/>
      <c r="K232" s="61"/>
      <c r="L232" s="61"/>
      <c r="M232" s="61"/>
    </row>
    <row r="233" spans="1:13" ht="21" customHeight="1">
      <c r="A233" s="61"/>
      <c r="H233" s="61"/>
      <c r="I233" s="61"/>
      <c r="J233" s="61"/>
      <c r="K233" s="61"/>
      <c r="L233" s="61"/>
      <c r="M233" s="61"/>
    </row>
    <row r="234" spans="1:13" ht="21" customHeight="1">
      <c r="A234" s="61"/>
      <c r="H234" s="61"/>
      <c r="I234" s="61"/>
      <c r="J234" s="61"/>
      <c r="K234" s="61"/>
      <c r="L234" s="61"/>
      <c r="M234" s="61"/>
    </row>
    <row r="235" spans="1:13" ht="21" customHeight="1">
      <c r="A235" s="61"/>
      <c r="H235" s="61"/>
      <c r="I235" s="61"/>
      <c r="J235" s="61"/>
      <c r="K235" s="61"/>
      <c r="L235" s="61"/>
      <c r="M235" s="61"/>
    </row>
    <row r="236" spans="1:13" ht="21" customHeight="1">
      <c r="A236" s="61"/>
      <c r="H236" s="61"/>
      <c r="I236" s="61"/>
      <c r="J236" s="61"/>
      <c r="K236" s="61"/>
      <c r="L236" s="61"/>
      <c r="M236" s="61"/>
    </row>
    <row r="237" spans="1:13" ht="21" customHeight="1">
      <c r="A237" s="61"/>
      <c r="H237" s="61"/>
      <c r="I237" s="61"/>
      <c r="J237" s="61"/>
      <c r="K237" s="61"/>
      <c r="L237" s="61"/>
      <c r="M237" s="61"/>
    </row>
    <row r="238" spans="1:13" ht="21" customHeight="1">
      <c r="A238" s="61"/>
      <c r="H238" s="61"/>
      <c r="I238" s="61"/>
      <c r="J238" s="61"/>
      <c r="K238" s="61"/>
      <c r="L238" s="61"/>
      <c r="M238" s="61"/>
    </row>
    <row r="239" spans="1:13" ht="21" customHeight="1">
      <c r="A239" s="61"/>
      <c r="H239" s="61"/>
      <c r="I239" s="61"/>
      <c r="J239" s="61"/>
      <c r="K239" s="61"/>
      <c r="L239" s="61"/>
      <c r="M239" s="61"/>
    </row>
    <row r="240" spans="1:13" ht="21" customHeight="1">
      <c r="A240" s="61"/>
      <c r="H240" s="61"/>
      <c r="I240" s="61"/>
      <c r="J240" s="61"/>
      <c r="K240" s="61"/>
      <c r="L240" s="61"/>
      <c r="M240" s="61"/>
    </row>
    <row r="241" spans="1:13" ht="21" customHeight="1">
      <c r="A241" s="61"/>
      <c r="H241" s="61"/>
      <c r="I241" s="61"/>
      <c r="J241" s="61"/>
      <c r="K241" s="61"/>
      <c r="L241" s="61"/>
      <c r="M241" s="61"/>
    </row>
    <row r="242" spans="1:13" ht="21" customHeight="1">
      <c r="A242" s="61"/>
      <c r="H242" s="61"/>
      <c r="I242" s="61"/>
      <c r="J242" s="61"/>
      <c r="K242" s="61"/>
      <c r="L242" s="61"/>
      <c r="M242" s="61"/>
    </row>
    <row r="243" spans="1:13" ht="21" customHeight="1">
      <c r="A243" s="61"/>
      <c r="H243" s="61"/>
      <c r="I243" s="61"/>
      <c r="J243" s="61"/>
      <c r="K243" s="61"/>
      <c r="L243" s="61"/>
      <c r="M243" s="61"/>
    </row>
    <row r="244" spans="1:13" ht="21" customHeight="1">
      <c r="A244" s="61"/>
      <c r="H244" s="61"/>
      <c r="I244" s="61"/>
      <c r="J244" s="61"/>
      <c r="K244" s="61"/>
      <c r="L244" s="61"/>
      <c r="M244" s="61"/>
    </row>
    <row r="245" spans="1:13" ht="21" customHeight="1">
      <c r="A245" s="61"/>
      <c r="H245" s="61"/>
      <c r="I245" s="61"/>
      <c r="J245" s="61"/>
      <c r="K245" s="61"/>
      <c r="L245" s="61"/>
      <c r="M245" s="61"/>
    </row>
    <row r="246" spans="1:13" ht="30" customHeight="1">
      <c r="A246" s="61"/>
      <c r="H246" s="61"/>
      <c r="I246" s="61"/>
      <c r="J246" s="61"/>
      <c r="K246" s="61"/>
      <c r="L246" s="61"/>
      <c r="M246" s="61"/>
    </row>
    <row r="247" spans="1:13" ht="13.5">
      <c r="A247" s="61"/>
      <c r="H247" s="61"/>
      <c r="I247" s="61"/>
      <c r="J247" s="61"/>
      <c r="K247" s="61"/>
      <c r="L247" s="61"/>
      <c r="M247" s="61"/>
    </row>
    <row r="248" spans="1:13" ht="13.5">
      <c r="A248" s="61"/>
      <c r="H248" s="61"/>
      <c r="I248" s="61"/>
      <c r="J248" s="61"/>
      <c r="K248" s="61"/>
      <c r="L248" s="61"/>
      <c r="M248" s="61"/>
    </row>
    <row r="249" spans="1:13" ht="21" customHeight="1">
      <c r="A249" s="61"/>
      <c r="H249" s="61"/>
      <c r="I249" s="61"/>
      <c r="J249" s="61"/>
      <c r="K249" s="61"/>
      <c r="L249" s="61"/>
      <c r="M249" s="61"/>
    </row>
    <row r="250" spans="1:13" ht="21" customHeight="1">
      <c r="A250" s="61"/>
      <c r="H250" s="61"/>
      <c r="I250" s="61"/>
      <c r="J250" s="61"/>
      <c r="K250" s="61"/>
      <c r="L250" s="61"/>
      <c r="M250" s="61"/>
    </row>
    <row r="251" spans="1:13" ht="21" customHeight="1">
      <c r="A251" s="61"/>
      <c r="H251" s="61"/>
      <c r="I251" s="61"/>
      <c r="J251" s="61"/>
      <c r="K251" s="61"/>
      <c r="L251" s="61"/>
      <c r="M251" s="61"/>
    </row>
    <row r="252" spans="1:13" ht="21" customHeight="1">
      <c r="A252" s="61"/>
      <c r="H252" s="61"/>
      <c r="I252" s="61"/>
      <c r="J252" s="61"/>
      <c r="K252" s="61"/>
      <c r="L252" s="61"/>
      <c r="M252" s="61"/>
    </row>
    <row r="253" spans="1:13" ht="21" customHeight="1">
      <c r="A253" s="61"/>
      <c r="H253" s="61"/>
      <c r="I253" s="61"/>
      <c r="J253" s="61"/>
      <c r="K253" s="61"/>
      <c r="L253" s="61"/>
      <c r="M253" s="61"/>
    </row>
    <row r="254" spans="1:13" ht="21" customHeight="1">
      <c r="A254" s="61"/>
      <c r="H254" s="61"/>
      <c r="I254" s="61"/>
      <c r="J254" s="61"/>
      <c r="K254" s="61"/>
      <c r="L254" s="61"/>
      <c r="M254" s="61"/>
    </row>
    <row r="255" spans="1:13" ht="21" customHeight="1">
      <c r="A255" s="61"/>
      <c r="H255" s="61"/>
      <c r="I255" s="61"/>
      <c r="J255" s="61"/>
      <c r="K255" s="61"/>
      <c r="L255" s="61"/>
      <c r="M255" s="61"/>
    </row>
    <row r="256" spans="1:13" ht="21" customHeight="1">
      <c r="A256" s="61"/>
      <c r="H256" s="61"/>
      <c r="I256" s="61"/>
      <c r="J256" s="61"/>
      <c r="K256" s="61"/>
      <c r="L256" s="61"/>
      <c r="M256" s="61"/>
    </row>
    <row r="257" spans="1:13" ht="21" customHeight="1">
      <c r="A257" s="61"/>
      <c r="H257" s="61"/>
      <c r="I257" s="61"/>
      <c r="J257" s="61"/>
      <c r="K257" s="61"/>
      <c r="L257" s="61"/>
      <c r="M257" s="61"/>
    </row>
    <row r="258" spans="1:13" ht="21" customHeight="1">
      <c r="A258" s="61"/>
      <c r="H258" s="61"/>
      <c r="I258" s="61"/>
      <c r="J258" s="61"/>
      <c r="K258" s="61"/>
      <c r="L258" s="61"/>
      <c r="M258" s="61"/>
    </row>
    <row r="259" spans="1:13" ht="21" customHeight="1">
      <c r="A259" s="61"/>
      <c r="H259" s="61"/>
      <c r="I259" s="61"/>
      <c r="J259" s="61"/>
      <c r="K259" s="61"/>
      <c r="L259" s="61"/>
      <c r="M259" s="61"/>
    </row>
    <row r="260" spans="1:13" ht="21" customHeight="1">
      <c r="A260" s="61"/>
      <c r="H260" s="61"/>
      <c r="I260" s="61"/>
      <c r="J260" s="61"/>
      <c r="K260" s="61"/>
      <c r="L260" s="61"/>
      <c r="M260" s="61"/>
    </row>
    <row r="261" spans="1:13" ht="21" customHeight="1">
      <c r="A261" s="61"/>
      <c r="H261" s="61"/>
      <c r="I261" s="61"/>
      <c r="J261" s="61"/>
      <c r="K261" s="61"/>
      <c r="L261" s="61"/>
      <c r="M261" s="61"/>
    </row>
    <row r="262" spans="1:13" ht="21" customHeight="1">
      <c r="A262" s="61"/>
      <c r="B262" s="62"/>
      <c r="C262" s="63"/>
      <c r="D262" s="61"/>
      <c r="E262" s="61"/>
      <c r="F262" s="62"/>
      <c r="G262" s="63"/>
      <c r="H262" s="61"/>
      <c r="I262" s="61"/>
      <c r="J262" s="61"/>
      <c r="K262" s="61"/>
      <c r="L262" s="61"/>
      <c r="M262" s="61"/>
    </row>
    <row r="263" spans="1:13" ht="21" customHeight="1">
      <c r="A263" s="61"/>
      <c r="B263" s="62"/>
      <c r="C263" s="63"/>
      <c r="D263" s="61"/>
      <c r="E263" s="61"/>
      <c r="F263" s="62"/>
      <c r="G263" s="63"/>
      <c r="H263" s="61"/>
      <c r="I263" s="61"/>
      <c r="J263" s="61"/>
      <c r="K263" s="61"/>
      <c r="L263" s="61"/>
      <c r="M263" s="61"/>
    </row>
    <row r="264" spans="1:13" ht="21" customHeight="1">
      <c r="A264" s="61"/>
      <c r="B264" s="62"/>
      <c r="C264" s="63"/>
      <c r="D264" s="61"/>
      <c r="E264" s="61"/>
      <c r="F264" s="62"/>
      <c r="G264" s="63"/>
      <c r="H264" s="61"/>
      <c r="I264" s="61"/>
      <c r="J264" s="61"/>
      <c r="K264" s="61"/>
      <c r="L264" s="61"/>
      <c r="M264" s="61"/>
    </row>
    <row r="265" spans="1:13" ht="21" customHeight="1">
      <c r="A265" s="61"/>
      <c r="B265" s="62"/>
      <c r="C265" s="63"/>
      <c r="D265" s="61"/>
      <c r="E265" s="61"/>
      <c r="F265" s="62"/>
      <c r="G265" s="63"/>
      <c r="H265" s="61"/>
      <c r="I265" s="61"/>
      <c r="J265" s="61"/>
      <c r="K265" s="61"/>
      <c r="L265" s="61"/>
      <c r="M265" s="61"/>
    </row>
    <row r="266" spans="1:13" ht="21" customHeight="1">
      <c r="A266" s="61"/>
      <c r="B266" s="62"/>
      <c r="C266" s="63"/>
      <c r="D266" s="61"/>
      <c r="E266" s="61"/>
      <c r="F266" s="62"/>
      <c r="G266" s="63"/>
      <c r="H266" s="61"/>
      <c r="I266" s="61"/>
      <c r="J266" s="61"/>
      <c r="K266" s="61"/>
      <c r="L266" s="61"/>
      <c r="M266" s="61"/>
    </row>
    <row r="267" spans="1:13" ht="21" customHeight="1">
      <c r="A267" s="61"/>
      <c r="B267" s="61"/>
      <c r="C267" s="61"/>
      <c r="D267" s="61"/>
      <c r="E267" s="61"/>
      <c r="F267" s="61"/>
      <c r="G267" s="61"/>
      <c r="H267" s="61"/>
      <c r="I267" s="61"/>
      <c r="J267" s="61"/>
      <c r="K267" s="61"/>
      <c r="L267" s="61"/>
      <c r="M267" s="61"/>
    </row>
    <row r="268" spans="1:13" ht="21" customHeight="1">
      <c r="A268" s="61"/>
      <c r="B268" s="61"/>
      <c r="C268" s="61"/>
      <c r="D268" s="61"/>
      <c r="E268" s="61"/>
      <c r="F268" s="61"/>
      <c r="G268" s="61"/>
      <c r="H268" s="61"/>
      <c r="I268" s="61"/>
      <c r="J268" s="61"/>
      <c r="K268" s="61"/>
      <c r="L268" s="61"/>
      <c r="M268" s="61"/>
    </row>
    <row r="269" spans="1:13" ht="21" customHeight="1">
      <c r="A269" s="61"/>
      <c r="B269" s="107" t="s">
        <v>870</v>
      </c>
      <c r="C269" s="107" t="s">
        <v>870</v>
      </c>
      <c r="D269" s="107" t="s">
        <v>870</v>
      </c>
      <c r="E269" s="107" t="s">
        <v>870</v>
      </c>
      <c r="F269" s="107" t="s">
        <v>870</v>
      </c>
      <c r="G269" s="107" t="s">
        <v>870</v>
      </c>
      <c r="H269" s="107" t="s">
        <v>870</v>
      </c>
      <c r="I269" s="107" t="s">
        <v>870</v>
      </c>
      <c r="J269" s="107" t="s">
        <v>870</v>
      </c>
      <c r="K269" s="107" t="s">
        <v>870</v>
      </c>
      <c r="L269" s="107" t="s">
        <v>870</v>
      </c>
      <c r="M269" s="107" t="s">
        <v>870</v>
      </c>
    </row>
    <row r="270" spans="1:13" ht="21" customHeight="1">
      <c r="A270" s="61"/>
      <c r="B270" s="107" t="s">
        <v>870</v>
      </c>
      <c r="C270" s="107" t="s">
        <v>870</v>
      </c>
      <c r="D270" s="107" t="s">
        <v>870</v>
      </c>
      <c r="E270" s="107" t="s">
        <v>870</v>
      </c>
      <c r="F270" s="107" t="s">
        <v>870</v>
      </c>
      <c r="G270" s="107" t="s">
        <v>870</v>
      </c>
      <c r="H270" s="107" t="s">
        <v>870</v>
      </c>
      <c r="I270" s="107" t="s">
        <v>870</v>
      </c>
      <c r="J270" s="107" t="s">
        <v>870</v>
      </c>
      <c r="K270" s="107" t="s">
        <v>870</v>
      </c>
      <c r="L270" s="107" t="s">
        <v>870</v>
      </c>
      <c r="M270" s="107" t="s">
        <v>870</v>
      </c>
    </row>
    <row r="271" spans="1:13" ht="21" customHeight="1">
      <c r="A271" s="61"/>
      <c r="B271" s="107" t="s">
        <v>870</v>
      </c>
      <c r="C271" s="107" t="s">
        <v>870</v>
      </c>
      <c r="D271" s="107" t="s">
        <v>870</v>
      </c>
      <c r="E271" s="107" t="s">
        <v>870</v>
      </c>
      <c r="F271" s="107" t="s">
        <v>870</v>
      </c>
      <c r="G271" s="107" t="s">
        <v>870</v>
      </c>
      <c r="H271" s="107" t="s">
        <v>870</v>
      </c>
      <c r="I271" s="107" t="s">
        <v>870</v>
      </c>
      <c r="J271" s="107" t="s">
        <v>870</v>
      </c>
      <c r="K271" s="107" t="s">
        <v>870</v>
      </c>
      <c r="L271" s="107" t="s">
        <v>870</v>
      </c>
      <c r="M271" s="107" t="s">
        <v>870</v>
      </c>
    </row>
    <row r="272" spans="1:13" ht="13.5">
      <c r="A272" s="61"/>
      <c r="B272" s="107" t="s">
        <v>870</v>
      </c>
      <c r="C272" s="107" t="s">
        <v>870</v>
      </c>
      <c r="D272" s="107" t="s">
        <v>870</v>
      </c>
      <c r="E272" s="107" t="s">
        <v>870</v>
      </c>
      <c r="F272" s="107" t="s">
        <v>870</v>
      </c>
      <c r="G272" s="107" t="s">
        <v>870</v>
      </c>
      <c r="H272" s="107" t="s">
        <v>870</v>
      </c>
      <c r="I272" s="107" t="s">
        <v>870</v>
      </c>
      <c r="J272" s="107" t="s">
        <v>870</v>
      </c>
      <c r="K272" s="107" t="s">
        <v>870</v>
      </c>
      <c r="L272" s="107" t="s">
        <v>870</v>
      </c>
      <c r="M272" s="107" t="s">
        <v>870</v>
      </c>
    </row>
    <row r="273" spans="1:13" ht="13.5">
      <c r="A273" s="61"/>
      <c r="B273" s="61"/>
      <c r="C273" s="61"/>
      <c r="D273" s="61"/>
      <c r="E273" s="61"/>
      <c r="F273" s="61"/>
      <c r="G273" s="61"/>
      <c r="H273" s="61"/>
      <c r="I273" s="61"/>
      <c r="J273" s="61"/>
      <c r="K273" s="61"/>
      <c r="L273" s="61"/>
      <c r="M273" s="61"/>
    </row>
    <row r="274" spans="1:13" ht="13.5">
      <c r="A274" s="61"/>
      <c r="B274" s="61"/>
      <c r="C274" s="61"/>
      <c r="D274" s="61"/>
      <c r="E274" s="61"/>
      <c r="F274" s="61"/>
      <c r="G274" s="61"/>
      <c r="H274" s="61"/>
      <c r="I274" s="61"/>
      <c r="J274" s="61"/>
      <c r="K274" s="61"/>
      <c r="L274" s="61"/>
      <c r="M274" s="61"/>
    </row>
    <row r="275" spans="1:13" ht="13.5">
      <c r="A275" s="61"/>
      <c r="B275" s="61"/>
      <c r="C275" s="61"/>
      <c r="D275" s="61"/>
      <c r="E275" s="61"/>
      <c r="F275" s="61"/>
      <c r="G275" s="61"/>
      <c r="H275" s="61"/>
      <c r="I275" s="61"/>
      <c r="J275" s="61"/>
      <c r="K275" s="61"/>
      <c r="L275" s="61"/>
      <c r="M275" s="61"/>
    </row>
    <row r="276" spans="1:13" ht="13.5">
      <c r="A276" s="61"/>
      <c r="B276" s="61"/>
      <c r="C276" s="61"/>
      <c r="D276" s="61"/>
      <c r="E276" s="61"/>
      <c r="F276" s="61"/>
      <c r="G276" s="61"/>
      <c r="H276" s="61"/>
      <c r="I276" s="61"/>
      <c r="J276" s="61"/>
      <c r="K276" s="61"/>
      <c r="L276" s="61"/>
      <c r="M276" s="61"/>
    </row>
    <row r="277" spans="1:13" ht="13.5">
      <c r="A277" s="61"/>
      <c r="B277" s="61"/>
      <c r="C277" s="61"/>
      <c r="D277" s="61"/>
      <c r="E277" s="61"/>
      <c r="F277" s="61"/>
      <c r="G277" s="61"/>
      <c r="H277" s="61"/>
      <c r="I277" s="61"/>
      <c r="J277" s="61"/>
      <c r="K277" s="61"/>
      <c r="L277" s="61"/>
      <c r="M277" s="61"/>
    </row>
    <row r="278" spans="1:13" ht="13.5">
      <c r="A278" s="61"/>
      <c r="B278" s="61"/>
      <c r="C278" s="61"/>
      <c r="D278" s="61"/>
      <c r="E278" s="61"/>
      <c r="F278" s="61"/>
      <c r="G278" s="61"/>
      <c r="H278" s="61"/>
      <c r="I278" s="61"/>
      <c r="J278" s="61"/>
      <c r="K278" s="61"/>
      <c r="L278" s="61"/>
      <c r="M278" s="61"/>
    </row>
    <row r="279" spans="1:13" ht="13.5">
      <c r="A279" s="61"/>
      <c r="B279" s="61"/>
      <c r="C279" s="61"/>
      <c r="D279" s="61"/>
      <c r="E279" s="61"/>
      <c r="F279" s="61"/>
      <c r="G279" s="61"/>
      <c r="H279" s="61"/>
      <c r="I279" s="61"/>
      <c r="J279" s="61"/>
      <c r="K279" s="61"/>
      <c r="L279" s="61"/>
      <c r="M279" s="61"/>
    </row>
    <row r="280" spans="1:13" ht="13.5">
      <c r="A280" s="61"/>
      <c r="B280" s="61"/>
      <c r="C280" s="61"/>
      <c r="D280" s="61"/>
      <c r="E280" s="61"/>
      <c r="F280" s="61"/>
      <c r="G280" s="61"/>
      <c r="H280" s="61"/>
      <c r="I280" s="61"/>
      <c r="J280" s="61"/>
      <c r="K280" s="61"/>
      <c r="L280" s="61"/>
      <c r="M280" s="61"/>
    </row>
    <row r="281" spans="1:13" ht="13.5">
      <c r="A281" s="61"/>
      <c r="B281" s="61"/>
      <c r="C281" s="61"/>
      <c r="D281" s="61"/>
      <c r="E281" s="61"/>
      <c r="F281" s="61"/>
      <c r="G281" s="61"/>
      <c r="H281" s="61"/>
      <c r="I281" s="61"/>
      <c r="J281" s="61"/>
      <c r="K281" s="61"/>
      <c r="L281" s="61"/>
      <c r="M281" s="61"/>
    </row>
  </sheetData>
  <mergeCells count="38">
    <mergeCell ref="B117:C117"/>
    <mergeCell ref="F117:G117"/>
    <mergeCell ref="B118:C118"/>
    <mergeCell ref="F118:G118"/>
    <mergeCell ref="B269:M272"/>
    <mergeCell ref="B83:C83"/>
    <mergeCell ref="F83:G83"/>
    <mergeCell ref="B98:C98"/>
    <mergeCell ref="F98:G98"/>
    <mergeCell ref="B99:C99"/>
    <mergeCell ref="F99:G99"/>
    <mergeCell ref="B64:C64"/>
    <mergeCell ref="F64:G64"/>
    <mergeCell ref="B65:C65"/>
    <mergeCell ref="F65:G65"/>
    <mergeCell ref="B82:C82"/>
    <mergeCell ref="F82:G82"/>
    <mergeCell ref="B18:C18"/>
    <mergeCell ref="F18:G18"/>
    <mergeCell ref="B33:C33"/>
    <mergeCell ref="F33:G33"/>
    <mergeCell ref="B34:C34"/>
    <mergeCell ref="F34:G34"/>
    <mergeCell ref="E11:I11"/>
    <mergeCell ref="B13:I13"/>
    <mergeCell ref="B14:I15"/>
    <mergeCell ref="B17:C17"/>
    <mergeCell ref="F17:G17"/>
    <mergeCell ref="B6:I6"/>
    <mergeCell ref="B7:I7"/>
    <mergeCell ref="E8:I8"/>
    <mergeCell ref="E9:I9"/>
    <mergeCell ref="E10:I10"/>
    <mergeCell ref="B2:I2"/>
    <mergeCell ref="B3:C4"/>
    <mergeCell ref="D3:E4"/>
    <mergeCell ref="F3:G4"/>
    <mergeCell ref="H3:I4"/>
  </mergeCells>
  <dataValidations count="2">
    <dataValidation type="whole" showInputMessage="1" showErrorMessage="1" sqref="C9:C10" xr:uid="{00000000-0002-0000-0400-000000000000}">
      <formula1>1</formula1>
      <formula2>90</formula2>
    </dataValidation>
    <dataValidation type="list" sqref="C11" xr:uid="{00000000-0002-0000-0400-000001000000}">
      <formula1>CurrenciesList</formula1>
      <formula2>0</formula2>
    </dataValidation>
  </dataValidations>
  <hyperlinks>
    <hyperlink ref="B3" location="'START HERE - REAL'!A1" display="START" xr:uid="{00000000-0004-0000-0400-000000000000}"/>
    <hyperlink ref="D3" location="'DASHBOARD'!A1" display="DASHBOARD" xr:uid="{00000000-0004-0000-0400-000001000000}"/>
    <hyperlink ref="F3" location="'APPLICATIONS'!A1" display="APPLICATIONS" xr:uid="{00000000-0004-0000-0400-000002000000}"/>
    <hyperlink ref="H3" location="'ACTIVITY'!A1" display="ACTIVITY" xr:uid="{00000000-0004-0000-0400-000003000000}"/>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GUIDE</vt:lpstr>
      <vt:lpstr>DASHBOARD</vt:lpstr>
      <vt:lpstr>APPLICATIONS</vt:lpstr>
      <vt:lpstr>ACTIVITY</vt:lpstr>
      <vt:lpstr>SETUP</vt:lpstr>
      <vt:lpstr>ApplicationChoices</vt:lpstr>
      <vt:lpstr>ApplicationIDs</vt:lpstr>
      <vt:lpstr>CurrenciesList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Olu Columbus</cp:lastModifiedBy>
  <cp:revision>0</cp:revision>
  <dcterms:modified xsi:type="dcterms:W3CDTF">2026-09-29T18:49:30Z</dcterms:modified>
  <dc:language>en-US</dc:language>
</cp:coreProperties>
</file>